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Default Extension="jpeg" ContentType="image/jpeg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000" tabRatio="500" activeTab="1"/>
  </bookViews>
  <sheets>
    <sheet name="Tuition College 1 &amp; 2" sheetId="1" r:id="rId1"/>
    <sheet name="Repayment Plans " sheetId="3" r:id="rId2"/>
    <sheet name="DU" sheetId="4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8" i="4"/>
  <c r="F19"/>
  <c r="F20"/>
  <c r="F21"/>
  <c r="F22"/>
  <c r="C18"/>
  <c r="C19"/>
  <c r="C20"/>
  <c r="C21"/>
  <c r="C22"/>
  <c r="F14"/>
  <c r="F13"/>
  <c r="F23" i="3"/>
  <c r="F5"/>
  <c r="G14"/>
  <c r="F25"/>
  <c r="F24"/>
  <c r="F22"/>
  <c r="F7"/>
  <c r="F6"/>
  <c r="F4"/>
  <c r="I15" i="1"/>
  <c r="D15"/>
  <c r="H26"/>
  <c r="K26"/>
  <c r="F26"/>
  <c r="C26"/>
</calcChain>
</file>

<file path=xl/sharedStrings.xml><?xml version="1.0" encoding="utf-8"?>
<sst xmlns="http://schemas.openxmlformats.org/spreadsheetml/2006/main" count="165" uniqueCount="122">
  <si>
    <t>Total  Education Costs (year)</t>
    <phoneticPr fontId="10" type="noConversion"/>
  </si>
  <si>
    <t>Linear Equations</t>
    <phoneticPr fontId="10" type="noConversion"/>
  </si>
  <si>
    <t>2014-2015</t>
    <phoneticPr fontId="10" type="noConversion"/>
  </si>
  <si>
    <t>y = 2198x + 35501</t>
  </si>
  <si>
    <t>y = 1556.9x + 27354</t>
    <phoneticPr fontId="10" type="noConversion"/>
  </si>
  <si>
    <t>Denver University</t>
    <phoneticPr fontId="10" type="noConversion"/>
  </si>
  <si>
    <t>Tuition</t>
    <phoneticPr fontId="10" type="noConversion"/>
  </si>
  <si>
    <t>Room and Board</t>
    <phoneticPr fontId="10" type="noConversion"/>
  </si>
  <si>
    <t>Room And Board</t>
    <phoneticPr fontId="10" type="noConversion"/>
  </si>
  <si>
    <t>Percent Increase</t>
    <phoneticPr fontId="10" type="noConversion"/>
  </si>
  <si>
    <t>Vanderbilt U</t>
    <phoneticPr fontId="10" type="noConversion"/>
  </si>
  <si>
    <t>Percent Increase</t>
    <phoneticPr fontId="10" type="noConversion"/>
  </si>
  <si>
    <t>Percent Increase</t>
    <phoneticPr fontId="10" type="noConversion"/>
  </si>
  <si>
    <t>Percent Increase</t>
    <phoneticPr fontId="10" type="noConversion"/>
  </si>
  <si>
    <t>Tuition Per Year</t>
    <phoneticPr fontId="10" type="noConversion"/>
  </si>
  <si>
    <t>One Year Tuition</t>
    <phoneticPr fontId="10" type="noConversion"/>
  </si>
  <si>
    <t>Total Education Cost</t>
    <phoneticPr fontId="10" type="noConversion"/>
  </si>
  <si>
    <t>One Year Tuition</t>
    <phoneticPr fontId="10" type="noConversion"/>
  </si>
  <si>
    <t>Years</t>
    <phoneticPr fontId="10" type="noConversion"/>
  </si>
  <si>
    <t>Cost</t>
    <phoneticPr fontId="10" type="noConversion"/>
  </si>
  <si>
    <t xml:space="preserve">Years </t>
    <phoneticPr fontId="10" type="noConversion"/>
  </si>
  <si>
    <t>2004-2005</t>
    <phoneticPr fontId="10" type="noConversion"/>
  </si>
  <si>
    <t>2005-2006</t>
    <phoneticPr fontId="10" type="noConversion"/>
  </si>
  <si>
    <t>2006-2007</t>
    <phoneticPr fontId="10" type="noConversion"/>
  </si>
  <si>
    <t>2008-2009</t>
    <phoneticPr fontId="10" type="noConversion"/>
  </si>
  <si>
    <t>2009-2010</t>
    <phoneticPr fontId="10" type="noConversion"/>
  </si>
  <si>
    <t>2010-2011</t>
    <phoneticPr fontId="10" type="noConversion"/>
  </si>
  <si>
    <t>2012-2013</t>
    <phoneticPr fontId="10" type="noConversion"/>
  </si>
  <si>
    <t>2011-2012</t>
    <phoneticPr fontId="10" type="noConversion"/>
  </si>
  <si>
    <t>2007-2008</t>
    <phoneticPr fontId="10" type="noConversion"/>
  </si>
  <si>
    <t>n/a</t>
    <phoneticPr fontId="10" type="noConversion"/>
  </si>
  <si>
    <t>Total Education Costs (semester)</t>
    <phoneticPr fontId="10" type="noConversion"/>
  </si>
  <si>
    <t>Years since 2003</t>
  </si>
  <si>
    <t>Per Year</t>
    <phoneticPr fontId="10" type="noConversion"/>
  </si>
  <si>
    <t xml:space="preserve">Insert Title </t>
  </si>
  <si>
    <t xml:space="preserve">from year 1 to year 2 </t>
    <phoneticPr fontId="10" type="noConversion"/>
  </si>
  <si>
    <t>2003-2004</t>
    <phoneticPr fontId="10" type="noConversion"/>
  </si>
  <si>
    <t>from yr 2 to yr 3</t>
    <phoneticPr fontId="10" type="noConversion"/>
  </si>
  <si>
    <t>y=mx+b</t>
    <phoneticPr fontId="10" type="noConversion"/>
  </si>
  <si>
    <t>2016-2017</t>
    <phoneticPr fontId="10" type="noConversion"/>
  </si>
  <si>
    <t>2017-2018</t>
    <phoneticPr fontId="10" type="noConversion"/>
  </si>
  <si>
    <t>2018-2019</t>
    <phoneticPr fontId="10" type="noConversion"/>
  </si>
  <si>
    <t>Total Tuition Cost</t>
    <phoneticPr fontId="10" type="noConversion"/>
  </si>
  <si>
    <t>Total Education Cost</t>
    <phoneticPr fontId="10" type="noConversion"/>
  </si>
  <si>
    <t>y = 1053.9x + 28063</t>
  </si>
  <si>
    <t>y = 1607.7x + 33987</t>
  </si>
  <si>
    <t>Total Tuition Cost</t>
    <phoneticPr fontId="10" type="noConversion"/>
  </si>
  <si>
    <t>Total Education Cost</t>
    <phoneticPr fontId="10" type="noConversion"/>
  </si>
  <si>
    <t>see blue</t>
    <phoneticPr fontId="10" type="noConversion"/>
  </si>
  <si>
    <t>y=2,637.58</t>
    <phoneticPr fontId="10" type="noConversion"/>
  </si>
  <si>
    <t>y=1,590.78</t>
    <phoneticPr fontId="10" type="noConversion"/>
  </si>
  <si>
    <r>
      <t>y = 1262.9e</t>
    </r>
    <r>
      <rPr>
        <vertAlign val="superscript"/>
        <sz val="10"/>
        <rFont val="Verdana"/>
      </rPr>
      <t>0.0433x</t>
    </r>
  </si>
  <si>
    <r>
      <t>y = 1489.7e</t>
    </r>
    <r>
      <rPr>
        <vertAlign val="superscript"/>
        <sz val="10"/>
        <rFont val="Verdana"/>
      </rPr>
      <t>0.1954x</t>
    </r>
  </si>
  <si>
    <t>Data Equation</t>
    <phoneticPr fontId="10" type="noConversion"/>
  </si>
  <si>
    <t>Data Equation</t>
    <phoneticPr fontId="10" type="noConversion"/>
  </si>
  <si>
    <t>y=3,101.28</t>
    <phoneticPr fontId="10" type="noConversion"/>
  </si>
  <si>
    <r>
      <t>y = 1751.5e</t>
    </r>
    <r>
      <rPr>
        <vertAlign val="superscript"/>
        <sz val="10"/>
        <rFont val="Verdana"/>
      </rPr>
      <t>0.1954x</t>
    </r>
  </si>
  <si>
    <t>y=1,870.44</t>
    <phoneticPr fontId="10" type="noConversion"/>
  </si>
  <si>
    <r>
      <t>y = 1484.9e</t>
    </r>
    <r>
      <rPr>
        <vertAlign val="superscript"/>
        <sz val="10"/>
        <rFont val="Verdana"/>
      </rPr>
      <t>0.0433x</t>
    </r>
  </si>
  <si>
    <t>Correlation Coefficient</t>
    <phoneticPr fontId="10" type="noConversion"/>
  </si>
  <si>
    <t>Total Education Cost</t>
    <phoneticPr fontId="10" type="noConversion"/>
  </si>
  <si>
    <t>U of Denver</t>
    <phoneticPr fontId="10" type="noConversion"/>
  </si>
  <si>
    <t>U of Denver</t>
    <phoneticPr fontId="10" type="noConversion"/>
  </si>
  <si>
    <t>Vanderbilt U</t>
    <phoneticPr fontId="10" type="noConversion"/>
  </si>
  <si>
    <t xml:space="preserve">Monthly Payment </t>
    <phoneticPr fontId="10" type="noConversion"/>
  </si>
  <si>
    <t># of Months</t>
    <phoneticPr fontId="10" type="noConversion"/>
  </si>
  <si>
    <t>College Repayment Plans - Vanderbilt U</t>
    <phoneticPr fontId="10" type="noConversion"/>
  </si>
  <si>
    <t>2015-2016</t>
    <phoneticPr fontId="10" type="noConversion"/>
  </si>
  <si>
    <t>2016-2017</t>
    <phoneticPr fontId="10" type="noConversion"/>
  </si>
  <si>
    <t>2017-2018</t>
    <phoneticPr fontId="10" type="noConversion"/>
  </si>
  <si>
    <t>2018-2019</t>
    <phoneticPr fontId="10" type="noConversion"/>
  </si>
  <si>
    <t>Yrs Since 2003</t>
    <phoneticPr fontId="10" type="noConversion"/>
  </si>
  <si>
    <t xml:space="preserve">Per Year </t>
    <phoneticPr fontId="10" type="noConversion"/>
  </si>
  <si>
    <t>Yr</t>
    <phoneticPr fontId="10" type="noConversion"/>
  </si>
  <si>
    <t xml:space="preserve">Academic Year </t>
    <phoneticPr fontId="10" type="noConversion"/>
  </si>
  <si>
    <t>2019-2020</t>
    <phoneticPr fontId="10" type="noConversion"/>
  </si>
  <si>
    <t>Sum Formula</t>
    <phoneticPr fontId="10" type="noConversion"/>
  </si>
  <si>
    <t>Total Tuition</t>
    <phoneticPr fontId="10" type="noConversion"/>
  </si>
  <si>
    <t xml:space="preserve">Total  Education Costs </t>
    <phoneticPr fontId="10" type="noConversion"/>
  </si>
  <si>
    <t xml:space="preserve">Standard Graduated Plan </t>
    <phoneticPr fontId="10" type="noConversion"/>
  </si>
  <si>
    <t xml:space="preserve">College Loan Plan of Choice </t>
    <phoneticPr fontId="10" type="noConversion"/>
  </si>
  <si>
    <t xml:space="preserve">**NOTE** PLEASE CHOOSE EITHER TUITION OR TOTAL EDUCATIONAL EXPENSES TO DETERMINE COLLEGE REPAYMENT PLANS. </t>
    <phoneticPr fontId="10" type="noConversion"/>
  </si>
  <si>
    <t xml:space="preserve">Monthly Payment </t>
  </si>
  <si>
    <t>Loan Principle</t>
  </si>
  <si>
    <t>Total Loan Payback</t>
  </si>
  <si>
    <t>Total Interest</t>
  </si>
  <si>
    <t>Standard/ Fixed</t>
  </si>
  <si>
    <t>Standard/ Graduated</t>
  </si>
  <si>
    <t>Extended Fixed</t>
  </si>
  <si>
    <t>Extended Graduated</t>
  </si>
  <si>
    <t>Standard Graduated</t>
    <phoneticPr fontId="10" type="noConversion"/>
  </si>
  <si>
    <t>1 and 2</t>
    <phoneticPr fontId="10" type="noConversion"/>
  </si>
  <si>
    <t>3 and 4</t>
    <phoneticPr fontId="10" type="noConversion"/>
  </si>
  <si>
    <t>5 and 6</t>
    <phoneticPr fontId="10" type="noConversion"/>
  </si>
  <si>
    <t>7 and 8</t>
    <phoneticPr fontId="10" type="noConversion"/>
  </si>
  <si>
    <t>9 and 10</t>
    <phoneticPr fontId="10" type="noConversion"/>
  </si>
  <si>
    <t>11 and 12</t>
    <phoneticPr fontId="10" type="noConversion"/>
  </si>
  <si>
    <t>13 and 14</t>
    <phoneticPr fontId="10" type="noConversion"/>
  </si>
  <si>
    <t>15 and 16</t>
    <phoneticPr fontId="10" type="noConversion"/>
  </si>
  <si>
    <t>17 and 18</t>
    <phoneticPr fontId="10" type="noConversion"/>
  </si>
  <si>
    <t>19 and 20</t>
    <phoneticPr fontId="10" type="noConversion"/>
  </si>
  <si>
    <t>21 and 22</t>
    <phoneticPr fontId="10" type="noConversion"/>
  </si>
  <si>
    <t>23 and 24</t>
    <phoneticPr fontId="10" type="noConversion"/>
  </si>
  <si>
    <t>See blue</t>
    <phoneticPr fontId="10" type="noConversion"/>
  </si>
  <si>
    <t>See green</t>
    <phoneticPr fontId="10" type="noConversion"/>
  </si>
  <si>
    <t>3 and 4</t>
    <phoneticPr fontId="10" type="noConversion"/>
  </si>
  <si>
    <t>5 and 6</t>
    <phoneticPr fontId="10" type="noConversion"/>
  </si>
  <si>
    <t>College Repayment Plans - U of Denver - Total Education Cost</t>
    <phoneticPr fontId="10" type="noConversion"/>
  </si>
  <si>
    <t># of Months</t>
    <phoneticPr fontId="10" type="noConversion"/>
  </si>
  <si>
    <t>Extended Graduated Plan</t>
  </si>
  <si>
    <t xml:space="preserve">Insert Graph for standard graduated plan </t>
    <phoneticPr fontId="10" type="noConversion"/>
  </si>
  <si>
    <t>Percent Increase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</si>
  <si>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</si>
  <si>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</si>
  <si>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</si>
  <si>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</si>
  <si>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</si>
  <si>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</si>
  <si>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</si>
  <si>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</si>
  <si>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</si>
  <si>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Estimated Years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</si>
</sst>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70" formatCode="0.0%"/>
  </numFmts>
  <fonts count="13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sz val="10"/>
      <color indexed="10"/>
      <name val="Verdana"/>
    </font>
    <font>
      <vertAlign val="superscript"/>
      <sz val="10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Fill="1" applyBorder="1"/>
    <xf numFmtId="0" fontId="9" fillId="0" borderId="1" xfId="0" applyFont="1" applyFill="1" applyBorder="1" applyAlignment="1"/>
    <xf numFmtId="0" fontId="0" fillId="0" borderId="1" xfId="0" applyFill="1" applyBorder="1" applyAlignment="1"/>
    <xf numFmtId="0" fontId="8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8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/>
    <xf numFmtId="0" fontId="8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9" fillId="3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8" fillId="0" borderId="0" xfId="0" applyFont="1" applyFill="1" applyBorder="1"/>
    <xf numFmtId="0" fontId="0" fillId="0" borderId="0" xfId="0" applyFill="1" applyBorder="1" applyAlignment="1"/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Border="1" applyAlignment="1"/>
    <xf numFmtId="0" fontId="0" fillId="5" borderId="3" xfId="0" applyFill="1" applyBorder="1" applyAlignment="1">
      <alignment wrapText="1"/>
    </xf>
    <xf numFmtId="0" fontId="7" fillId="6" borderId="1" xfId="0" applyFont="1" applyFill="1" applyBorder="1" applyAlignment="1">
      <alignment shrinkToFit="1"/>
    </xf>
    <xf numFmtId="0" fontId="8" fillId="4" borderId="1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8" fillId="6" borderId="1" xfId="0" applyFont="1" applyFill="1" applyBorder="1" applyAlignment="1"/>
    <xf numFmtId="0" fontId="0" fillId="0" borderId="0" xfId="0" applyFill="1" applyBorder="1" applyAlignment="1">
      <alignment wrapText="1"/>
    </xf>
    <xf numFmtId="0" fontId="8" fillId="0" borderId="0" xfId="0" applyFont="1" applyBorder="1" applyAlignment="1"/>
    <xf numFmtId="0" fontId="8" fillId="5" borderId="3" xfId="0" applyFont="1" applyFill="1" applyBorder="1" applyAlignment="1">
      <alignment horizontal="center" wrapText="1"/>
    </xf>
    <xf numFmtId="164" fontId="0" fillId="3" borderId="1" xfId="0" applyNumberFormat="1" applyFill="1" applyBorder="1"/>
    <xf numFmtId="3" fontId="0" fillId="3" borderId="1" xfId="0" applyNumberFormat="1" applyFill="1" applyBorder="1"/>
    <xf numFmtId="10" fontId="0" fillId="4" borderId="1" xfId="0" applyNumberFormat="1" applyFill="1" applyBorder="1"/>
    <xf numFmtId="164" fontId="0" fillId="4" borderId="1" xfId="0" applyNumberFormat="1" applyFill="1" applyBorder="1"/>
    <xf numFmtId="165" fontId="0" fillId="4" borderId="1" xfId="0" applyNumberFormat="1" applyFill="1" applyBorder="1"/>
    <xf numFmtId="9" fontId="0" fillId="4" borderId="1" xfId="0" applyNumberFormat="1" applyFill="1" applyBorder="1"/>
    <xf numFmtId="0" fontId="5" fillId="0" borderId="1" xfId="0" applyFont="1" applyBorder="1"/>
    <xf numFmtId="0" fontId="4" fillId="0" borderId="1" xfId="0" applyFont="1" applyBorder="1" applyAlignment="1">
      <alignment horizontal="center" wrapText="1"/>
    </xf>
    <xf numFmtId="0" fontId="11" fillId="2" borderId="1" xfId="0" applyFont="1" applyFill="1" applyBorder="1"/>
    <xf numFmtId="0" fontId="5" fillId="2" borderId="1" xfId="0" applyFont="1" applyFill="1" applyBorder="1" applyAlignment="1">
      <alignment wrapText="1"/>
    </xf>
    <xf numFmtId="3" fontId="11" fillId="2" borderId="1" xfId="0" applyNumberFormat="1" applyFont="1" applyFill="1" applyBorder="1"/>
    <xf numFmtId="164" fontId="11" fillId="2" borderId="1" xfId="0" applyNumberFormat="1" applyFont="1" applyFill="1" applyBorder="1"/>
    <xf numFmtId="164" fontId="0" fillId="0" borderId="1" xfId="0" applyNumberFormat="1" applyBorder="1"/>
    <xf numFmtId="3" fontId="0" fillId="0" borderId="1" xfId="0" applyNumberFormat="1" applyBorder="1"/>
    <xf numFmtId="0" fontId="5" fillId="2" borderId="2" xfId="0" applyFont="1" applyFill="1" applyBorder="1" applyAlignment="1">
      <alignment wrapText="1"/>
    </xf>
    <xf numFmtId="0" fontId="5" fillId="0" borderId="1" xfId="0" applyFont="1" applyBorder="1" applyAlignment="1"/>
    <xf numFmtId="0" fontId="4" fillId="0" borderId="1" xfId="0" applyFont="1" applyBorder="1"/>
    <xf numFmtId="165" fontId="4" fillId="0" borderId="1" xfId="0" applyNumberFormat="1" applyFont="1" applyBorder="1"/>
    <xf numFmtId="165" fontId="0" fillId="0" borderId="1" xfId="0" applyNumberFormat="1" applyBorder="1"/>
    <xf numFmtId="0" fontId="6" fillId="4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0" fillId="3" borderId="1" xfId="0" applyNumberFormat="1" applyFill="1" applyBorder="1"/>
    <xf numFmtId="165" fontId="0" fillId="3" borderId="1" xfId="0" applyNumberFormat="1" applyFill="1" applyBorder="1" applyAlignment="1"/>
    <xf numFmtId="0" fontId="4" fillId="0" borderId="0" xfId="0" applyFont="1" applyBorder="1"/>
    <xf numFmtId="0" fontId="4" fillId="0" borderId="1" xfId="0" applyFont="1" applyFill="1" applyBorder="1"/>
    <xf numFmtId="165" fontId="0" fillId="2" borderId="1" xfId="0" applyNumberFormat="1" applyFill="1" applyBorder="1"/>
    <xf numFmtId="165" fontId="0" fillId="2" borderId="1" xfId="0" applyNumberFormat="1" applyFill="1" applyBorder="1"/>
    <xf numFmtId="165" fontId="0" fillId="6" borderId="1" xfId="0" applyNumberFormat="1" applyFill="1" applyBorder="1"/>
    <xf numFmtId="165" fontId="0" fillId="5" borderId="2" xfId="0" applyNumberFormat="1" applyFill="1" applyBorder="1" applyAlignment="1">
      <alignment wrapText="1"/>
    </xf>
    <xf numFmtId="4" fontId="0" fillId="5" borderId="2" xfId="0" applyNumberForma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2" fillId="0" borderId="1" xfId="0" applyFont="1" applyBorder="1"/>
    <xf numFmtId="165" fontId="3" fillId="3" borderId="1" xfId="0" applyNumberFormat="1" applyFont="1" applyFill="1" applyBorder="1"/>
    <xf numFmtId="164" fontId="3" fillId="3" borderId="1" xfId="0" applyNumberFormat="1" applyFont="1" applyFill="1" applyBorder="1"/>
    <xf numFmtId="170" fontId="0" fillId="3" borderId="1" xfId="0" applyNumberFormat="1" applyFill="1" applyBorder="1"/>
    <xf numFmtId="10" fontId="0" fillId="3" borderId="1" xfId="0" applyNumberFormat="1" applyFill="1" applyBorder="1"/>
    <xf numFmtId="0" fontId="8" fillId="4" borderId="0" xfId="0" applyFont="1" applyFill="1" applyBorder="1" applyAlignment="1">
      <alignment horizontal="center" wrapText="1"/>
    </xf>
    <xf numFmtId="164" fontId="0" fillId="4" borderId="2" xfId="0" applyNumberFormat="1" applyFill="1" applyBorder="1"/>
    <xf numFmtId="170" fontId="0" fillId="4" borderId="1" xfId="0" applyNumberFormat="1" applyFill="1" applyBorder="1"/>
    <xf numFmtId="0" fontId="2" fillId="4" borderId="1" xfId="0" applyFont="1" applyFill="1" applyBorder="1"/>
    <xf numFmtId="10" fontId="0" fillId="0" borderId="1" xfId="0" applyNumberFormat="1" applyFill="1" applyBorder="1"/>
    <xf numFmtId="170" fontId="0" fillId="4" borderId="1" xfId="0" applyNumberFormat="1" applyFill="1" applyBorder="1"/>
    <xf numFmtId="165" fontId="0" fillId="0" borderId="0" xfId="0" applyNumberFormat="1"/>
    <xf numFmtId="16" fontId="7" fillId="6" borderId="1" xfId="0" applyNumberFormat="1" applyFont="1" applyFill="1" applyBorder="1" applyAlignment="1">
      <alignment shrinkToFit="1"/>
    </xf>
    <xf numFmtId="0" fontId="7" fillId="6" borderId="1" xfId="0" applyFont="1" applyFill="1" applyBorder="1" applyAlignment="1">
      <alignment horizontal="left" shrinkToFit="1"/>
    </xf>
    <xf numFmtId="165" fontId="0" fillId="2" borderId="1" xfId="0" applyNumberFormat="1" applyFill="1" applyBorder="1"/>
    <xf numFmtId="165" fontId="0" fillId="5" borderId="2" xfId="0" applyNumberFormat="1" applyFill="1" applyBorder="1" applyAlignment="1">
      <alignment wrapText="1"/>
    </xf>
    <xf numFmtId="165" fontId="0" fillId="2" borderId="1" xfId="0" applyNumberFormat="1" applyFill="1" applyBorder="1"/>
    <xf numFmtId="0" fontId="0" fillId="0" borderId="0" xfId="0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165" fontId="0" fillId="2" borderId="3" xfId="0" applyNumberFormat="1" applyFill="1" applyBorder="1"/>
    <xf numFmtId="0" fontId="1" fillId="0" borderId="3" xfId="0" applyFont="1" applyBorder="1" applyAlignment="1">
      <alignment horizontal="center" wrapText="1"/>
    </xf>
    <xf numFmtId="0" fontId="0" fillId="2" borderId="0" xfId="0" applyFill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/>
    <xf numFmtId="0" fontId="0" fillId="3" borderId="4" xfId="0" applyNumberFormat="1" applyFill="1" applyBorder="1"/>
    <xf numFmtId="0" fontId="0" fillId="4" borderId="5" xfId="0" applyNumberFormat="1" applyFill="1" applyBorder="1"/>
    <xf numFmtId="2" fontId="0" fillId="4" borderId="1" xfId="0" applyNumberFormat="1" applyFill="1" applyBorder="1"/>
    <xf numFmtId="0" fontId="0" fillId="0" borderId="4" xfId="0" applyNumberFormat="1" applyFill="1" applyBorder="1"/>
    <xf numFmtId="170" fontId="0" fillId="0" borderId="1" xfId="0" applyNumberFormat="1" applyFill="1" applyBorder="1"/>
    <xf numFmtId="170" fontId="0" fillId="0" borderId="1" xfId="0" applyNumberFormat="1" applyFill="1" applyBorder="1" applyAlignment="1"/>
    <xf numFmtId="165" fontId="0" fillId="0" borderId="0" xfId="0" applyNumberFormat="1"/>
    <xf numFmtId="165" fontId="0" fillId="0" borderId="0" xfId="0" applyNumberFormat="1" applyFill="1" applyBorder="1"/>
    <xf numFmtId="0" fontId="8" fillId="3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0" fillId="0" borderId="1" xfId="0" applyFill="1" applyBorder="1" applyAlignment="1"/>
    <xf numFmtId="0" fontId="8" fillId="0" borderId="1" xfId="0" applyFont="1" applyBorder="1" applyAlignment="1">
      <alignment wrapText="1"/>
    </xf>
    <xf numFmtId="0" fontId="0" fillId="0" borderId="1" xfId="0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8" fillId="6" borderId="1" xfId="0" applyFont="1" applyFill="1" applyBorder="1" applyAlignment="1"/>
    <xf numFmtId="0" fontId="8" fillId="0" borderId="0" xfId="0" applyFont="1" applyBorder="1" applyAlignment="1"/>
    <xf numFmtId="0" fontId="8" fillId="5" borderId="3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>
      <alignment vertical="top" wrapText="1"/>
    </xf>
    <xf numFmtId="0" fontId="8" fillId="5" borderId="1" xfId="0" applyFont="1" applyFill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Denver University Standard Graduated Plan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'Repayment Plans '!$H$4:$H$8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9.0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headEnd type="triangle"/>
                <a:tailEnd type="triangle"/>
              </a:ln>
            </c:spPr>
            <c:trendlineType val="exp"/>
            <c:dispRSqr val="1"/>
            <c:dispEq val="1"/>
            <c:trendlineLbl>
              <c:layout>
                <c:manualLayout>
                  <c:x val="0.372351049868766"/>
                  <c:y val="0.0765128317293672"/>
                </c:manualLayout>
              </c:layout>
              <c:numFmt formatCode="General" sourceLinked="0"/>
            </c:trendlineLbl>
          </c:trendline>
          <c:yVal>
            <c:numRef>
              <c:f>'Repayment Plans '!$I$4:$I$8</c:f>
              <c:numCache>
                <c:formatCode>\$#,##0.00_);[Red]\(\$#,##0.00\)</c:formatCode>
                <c:ptCount val="5"/>
                <c:pt idx="0">
                  <c:v>1811.04</c:v>
                </c:pt>
                <c:pt idx="1">
                  <c:v>2201.76</c:v>
                </c:pt>
                <c:pt idx="2">
                  <c:v>2676.78</c:v>
                </c:pt>
                <c:pt idx="3">
                  <c:v>3254.28</c:v>
                </c:pt>
                <c:pt idx="4">
                  <c:v>3956.37</c:v>
                </c:pt>
              </c:numCache>
            </c:numRef>
          </c:yVal>
        </c:ser>
        <c:axId val="591091528"/>
        <c:axId val="591128632"/>
      </c:scatterChart>
      <c:valAx>
        <c:axId val="591091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</c:title>
        <c:tickLblPos val="nextTo"/>
        <c:crossAx val="591128632"/>
        <c:crosses val="autoZero"/>
        <c:crossBetween val="midCat"/>
      </c:valAx>
      <c:valAx>
        <c:axId val="591128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($)</a:t>
                </a:r>
              </a:p>
            </c:rich>
          </c:tx>
          <c:layout/>
        </c:title>
        <c:numFmt formatCode="General" sourceLinked="1"/>
        <c:tickLblPos val="nextTo"/>
        <c:crossAx val="591091528"/>
        <c:crosses val="autoZero"/>
        <c:crossBetween val="midCat"/>
      </c:valAx>
    </c:plotArea>
    <c:legend>
      <c:legendPos val="r"/>
      <c:legendEntry>
        <c:idx val="0"/>
        <c:delete val="1"/>
      </c:legendEntry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Denver University Extended Graduated Plan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'Repayment Plans '!$J$4:$J$16</c:f>
              <c:numCache>
                <c:formatCode>General</c:formatCode>
                <c:ptCount val="13"/>
                <c:pt idx="0" formatCode="d\-mmm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25.0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headEnd type="triangle"/>
                <a:tailEnd type="triangle"/>
              </a:ln>
            </c:spPr>
            <c:trendlineType val="exp"/>
            <c:dispRSqr val="1"/>
            <c:dispEq val="1"/>
            <c:trendlineLbl>
              <c:layout>
                <c:manualLayout>
                  <c:x val="0.335301837270341"/>
                  <c:y val="0.239814814814815"/>
                </c:manualLayout>
              </c:layout>
              <c:numFmt formatCode="General" sourceLinked="0"/>
            </c:trendlineLbl>
          </c:trendline>
          <c:yVal>
            <c:numRef>
              <c:f>'Repayment Plans '!$K$4:$K$16</c:f>
              <c:numCache>
                <c:formatCode>\$#,##0.00_);[Red]\(\$#,##0.00\)</c:formatCode>
                <c:ptCount val="13"/>
                <c:pt idx="0">
                  <c:v>1318.79</c:v>
                </c:pt>
                <c:pt idx="1">
                  <c:v>1377.15</c:v>
                </c:pt>
                <c:pt idx="2">
                  <c:v>1438.09</c:v>
                </c:pt>
                <c:pt idx="3">
                  <c:v>1501.73</c:v>
                </c:pt>
                <c:pt idx="4">
                  <c:v>1568.19</c:v>
                </c:pt>
                <c:pt idx="5">
                  <c:v>1637.58</c:v>
                </c:pt>
                <c:pt idx="6">
                  <c:v>1710.05</c:v>
                </c:pt>
                <c:pt idx="7">
                  <c:v>1785.72</c:v>
                </c:pt>
                <c:pt idx="8">
                  <c:v>1864.74</c:v>
                </c:pt>
                <c:pt idx="9">
                  <c:v>1947.26</c:v>
                </c:pt>
                <c:pt idx="10">
                  <c:v>2033.43</c:v>
                </c:pt>
                <c:pt idx="11">
                  <c:v>2123.42</c:v>
                </c:pt>
                <c:pt idx="12">
                  <c:v>2217.38</c:v>
                </c:pt>
              </c:numCache>
            </c:numRef>
          </c:yVal>
        </c:ser>
        <c:axId val="590980552"/>
        <c:axId val="591168840"/>
      </c:scatterChart>
      <c:valAx>
        <c:axId val="590980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</c:title>
        <c:tickLblPos val="nextTo"/>
        <c:crossAx val="591168840"/>
        <c:crosses val="autoZero"/>
        <c:crossBetween val="midCat"/>
      </c:valAx>
      <c:valAx>
        <c:axId val="591168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($)</a:t>
                </a:r>
              </a:p>
            </c:rich>
          </c:tx>
          <c:layout/>
        </c:title>
        <c:numFmt formatCode="d\-mmm" sourceLinked="1"/>
        <c:tickLblPos val="nextTo"/>
        <c:crossAx val="590980552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16970691163604"/>
          <c:y val="0.351930956547098"/>
          <c:w val="0.258029308836395"/>
          <c:h val="0.1674343832021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Vanderbilt University Standard Graduated Plan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'Repayment Plans '!$H$22:$H$26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9.0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headEnd type="triangle"/>
                <a:tailEnd type="triangle"/>
              </a:ln>
            </c:spPr>
            <c:trendlineType val="exp"/>
            <c:dispRSqr val="1"/>
            <c:dispEq val="1"/>
            <c:trendlineLbl>
              <c:layout>
                <c:manualLayout>
                  <c:x val="0.374669947506562"/>
                  <c:y val="0.185185185185185"/>
                </c:manualLayout>
              </c:layout>
              <c:numFmt formatCode="General" sourceLinked="0"/>
            </c:trendlineLbl>
          </c:trendline>
          <c:yVal>
            <c:numRef>
              <c:f>'Repayment Plans '!$I$22:$I$26</c:f>
              <c:numCache>
                <c:formatCode>\$#,##0.00_);[Red]\(\$#,##0.00\)</c:formatCode>
                <c:ptCount val="5"/>
                <c:pt idx="0">
                  <c:v>2129.43</c:v>
                </c:pt>
                <c:pt idx="1">
                  <c:v>2588.84</c:v>
                </c:pt>
                <c:pt idx="2" formatCode="#,##0.00">
                  <c:v>3147.37</c:v>
                </c:pt>
                <c:pt idx="3">
                  <c:v>3826.39</c:v>
                </c:pt>
                <c:pt idx="4">
                  <c:v>4651.92</c:v>
                </c:pt>
              </c:numCache>
            </c:numRef>
          </c:yVal>
        </c:ser>
        <c:axId val="600476296"/>
        <c:axId val="583354968"/>
      </c:scatterChart>
      <c:valAx>
        <c:axId val="600476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</c:title>
        <c:tickLblPos val="nextTo"/>
        <c:crossAx val="583354968"/>
        <c:crosses val="autoZero"/>
        <c:crossBetween val="midCat"/>
      </c:valAx>
      <c:valAx>
        <c:axId val="583354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Cost($)</a:t>
                </a:r>
              </a:p>
            </c:rich>
          </c:tx>
          <c:layout/>
        </c:title>
        <c:numFmt formatCode="General" sourceLinked="1"/>
        <c:tickLblPos val="nextTo"/>
        <c:crossAx val="600476296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0859580052493"/>
          <c:y val="0.33341243802858"/>
          <c:w val="0.258029308836395"/>
          <c:h val="0.1674343832021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Vanderbilt University Extended Graduated Plan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'Repayment Plans '!$J$22:$J$34</c:f>
              <c:numCache>
                <c:formatCode>General</c:formatCode>
                <c:ptCount val="13"/>
                <c:pt idx="0" formatCode="d\-mmm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25.0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headEnd type="triangle"/>
                <a:tailEnd type="triangle"/>
              </a:ln>
            </c:spPr>
            <c:trendlineType val="exp"/>
            <c:dispRSqr val="1"/>
            <c:dispEq val="1"/>
            <c:trendlineLbl>
              <c:layout>
                <c:manualLayout>
                  <c:x val="0.346412948381452"/>
                  <c:y val="0.0546296296296296"/>
                </c:manualLayout>
              </c:layout>
              <c:numFmt formatCode="General" sourceLinked="0"/>
            </c:trendlineLbl>
          </c:trendline>
          <c:yVal>
            <c:numRef>
              <c:f>'Repayment Plans '!$K$22:$K$34</c:f>
              <c:numCache>
                <c:formatCode>\$#,##0.00_);[Red]\(\$#,##0.00\)</c:formatCode>
                <c:ptCount val="13"/>
                <c:pt idx="0">
                  <c:v>1550.64</c:v>
                </c:pt>
                <c:pt idx="1">
                  <c:v>1619.26</c:v>
                </c:pt>
                <c:pt idx="2">
                  <c:v>1690.91</c:v>
                </c:pt>
                <c:pt idx="3">
                  <c:v>1765.74</c:v>
                </c:pt>
                <c:pt idx="4">
                  <c:v>1843.88</c:v>
                </c:pt>
                <c:pt idx="5">
                  <c:v>1925.47</c:v>
                </c:pt>
                <c:pt idx="6">
                  <c:v>2010.68</c:v>
                </c:pt>
                <c:pt idx="7">
                  <c:v>2099.66</c:v>
                </c:pt>
                <c:pt idx="8">
                  <c:v>2192.57</c:v>
                </c:pt>
                <c:pt idx="9">
                  <c:v>2289.6</c:v>
                </c:pt>
                <c:pt idx="10">
                  <c:v>2390.92</c:v>
                </c:pt>
                <c:pt idx="11">
                  <c:v>2496.72</c:v>
                </c:pt>
                <c:pt idx="12">
                  <c:v>2607.21</c:v>
                </c:pt>
              </c:numCache>
            </c:numRef>
          </c:yVal>
        </c:ser>
        <c:axId val="583410056"/>
        <c:axId val="583401352"/>
      </c:scatterChart>
      <c:valAx>
        <c:axId val="583410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</c:title>
        <c:tickLblPos val="nextTo"/>
        <c:crossAx val="583401352"/>
        <c:crosses val="autoZero"/>
        <c:crossBetween val="midCat"/>
      </c:valAx>
      <c:valAx>
        <c:axId val="583401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Cost($)</a:t>
                </a:r>
              </a:p>
            </c:rich>
          </c:tx>
        </c:title>
        <c:numFmt formatCode="d\-mmm" sourceLinked="1"/>
        <c:tickLblPos val="nextTo"/>
        <c:crossAx val="583410056"/>
        <c:crosses val="autoZero"/>
        <c:crossBetween val="midCat"/>
      </c:valAx>
    </c:plotArea>
    <c:legend>
      <c:legendPos val="r"/>
      <c:legendEntry>
        <c:idx val="0"/>
        <c:delete val="1"/>
      </c:legendEntry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09345581802275"/>
                  <c:y val="0.0043711723534558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1053.9x + 28063
R² = 0.9946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DU!$B$5:$B$14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DU!$C$5:$C$14</c:f>
              <c:numCache>
                <c:formatCode>#,##0</c:formatCode>
                <c:ptCount val="10"/>
                <c:pt idx="0">
                  <c:v>29050.0</c:v>
                </c:pt>
                <c:pt idx="1">
                  <c:v>30219.0</c:v>
                </c:pt>
                <c:pt idx="2">
                  <c:v>31032.0</c:v>
                </c:pt>
                <c:pt idx="3" formatCode="\$#,##0_);[Red]\(\$#,##0\)">
                  <c:v>32495.0</c:v>
                </c:pt>
                <c:pt idx="4" formatCode="\$#,##0_);[Red]\(\$#,##0\)">
                  <c:v>33046.0</c:v>
                </c:pt>
                <c:pt idx="5" formatCode="\$#,##0_);[Red]\(\$#,##0\)">
                  <c:v>34708.0</c:v>
                </c:pt>
                <c:pt idx="6" formatCode="\$#,##0_);[Red]\(\$#,##0\)">
                  <c:v>35481.0</c:v>
                </c:pt>
                <c:pt idx="7" formatCode="\$#,##0_);[Red]\(\$#,##0\)">
                  <c:v>36501.0</c:v>
                </c:pt>
                <c:pt idx="8" formatCode="\$#,##0_);[Red]\(\$#,##0\)">
                  <c:v>37833.0</c:v>
                </c:pt>
                <c:pt idx="9">
                  <c:v>38232.0</c:v>
                </c:pt>
              </c:numCache>
            </c:numRef>
          </c:yVal>
        </c:ser>
        <c:axId val="591074296"/>
        <c:axId val="591172696"/>
      </c:scatterChart>
      <c:valAx>
        <c:axId val="591074296"/>
        <c:scaling>
          <c:orientation val="minMax"/>
        </c:scaling>
        <c:axPos val="b"/>
        <c:numFmt formatCode="General" sourceLinked="1"/>
        <c:tickLblPos val="nextTo"/>
        <c:crossAx val="591172696"/>
        <c:crosses val="autoZero"/>
        <c:crossBetween val="midCat"/>
      </c:valAx>
      <c:valAx>
        <c:axId val="591172696"/>
        <c:scaling>
          <c:orientation val="minMax"/>
        </c:scaling>
        <c:axPos val="l"/>
        <c:majorGridlines/>
        <c:numFmt formatCode="#,##0" sourceLinked="1"/>
        <c:tickLblPos val="nextTo"/>
        <c:crossAx val="5910742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0751093613298"/>
                  <c:y val="-0.0259288422280548"/>
                </c:manualLayout>
              </c:layout>
              <c:numFmt formatCode="General" sourceLinked="0"/>
            </c:trendlineLbl>
          </c:trendline>
          <c:xVal>
            <c:numRef>
              <c:f>DU!$E$11:$E$14</c:f>
              <c:numCache>
                <c:formatCode>General</c:formatCode>
                <c:ptCount val="4"/>
                <c:pt idx="0">
                  <c:v>7.0</c:v>
                </c:pt>
                <c:pt idx="1">
                  <c:v>8.0</c:v>
                </c:pt>
                <c:pt idx="2">
                  <c:v>9.0</c:v>
                </c:pt>
                <c:pt idx="3">
                  <c:v>10.0</c:v>
                </c:pt>
              </c:numCache>
            </c:numRef>
          </c:xVal>
          <c:yVal>
            <c:numRef>
              <c:f>DU!$F$11:$F$14</c:f>
              <c:numCache>
                <c:formatCode>\$#,##0_);[Red]\(\$#,##0\)</c:formatCode>
                <c:ptCount val="4"/>
                <c:pt idx="0">
                  <c:v>45381.0</c:v>
                </c:pt>
                <c:pt idx="1">
                  <c:v>46725.0</c:v>
                </c:pt>
                <c:pt idx="2">
                  <c:v>48282.0</c:v>
                </c:pt>
                <c:pt idx="3" formatCode="#,##0">
                  <c:v>50221.0</c:v>
                </c:pt>
              </c:numCache>
            </c:numRef>
          </c:yVal>
        </c:ser>
        <c:axId val="591099384"/>
        <c:axId val="590866376"/>
      </c:scatterChart>
      <c:valAx>
        <c:axId val="591099384"/>
        <c:scaling>
          <c:orientation val="minMax"/>
        </c:scaling>
        <c:axPos val="b"/>
        <c:numFmt formatCode="General" sourceLinked="1"/>
        <c:tickLblPos val="nextTo"/>
        <c:crossAx val="590866376"/>
        <c:crosses val="autoZero"/>
        <c:crossBetween val="midCat"/>
      </c:valAx>
      <c:valAx>
        <c:axId val="590866376"/>
        <c:scaling>
          <c:orientation val="minMax"/>
        </c:scaling>
        <c:axPos val="l"/>
        <c:majorGridlines/>
        <c:numFmt formatCode="\$#,##0_);[Red]\(\$#,##0\)" sourceLinked="1"/>
        <c:tickLblPos val="nextTo"/>
        <c:crossAx val="5910993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</xdr:row>
      <xdr:rowOff>25400</xdr:rowOff>
    </xdr:from>
    <xdr:to>
      <xdr:col>16</xdr:col>
      <xdr:colOff>749300</xdr:colOff>
      <xdr:row>11</xdr:row>
      <xdr:rowOff>139700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</xdr:colOff>
      <xdr:row>13</xdr:row>
      <xdr:rowOff>25400</xdr:rowOff>
    </xdr:from>
    <xdr:to>
      <xdr:col>16</xdr:col>
      <xdr:colOff>711200</xdr:colOff>
      <xdr:row>24</xdr:row>
      <xdr:rowOff>292100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381000</xdr:colOff>
      <xdr:row>34</xdr:row>
      <xdr:rowOff>25400</xdr:rowOff>
    </xdr:from>
    <xdr:to>
      <xdr:col>5</xdr:col>
      <xdr:colOff>127000</xdr:colOff>
      <xdr:row>50</xdr:row>
      <xdr:rowOff>127000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52</xdr:row>
      <xdr:rowOff>12700</xdr:rowOff>
    </xdr:from>
    <xdr:to>
      <xdr:col>5</xdr:col>
      <xdr:colOff>50800</xdr:colOff>
      <xdr:row>68</xdr:row>
      <xdr:rowOff>114300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0</xdr:rowOff>
    </xdr:from>
    <xdr:to>
      <xdr:col>12</xdr:col>
      <xdr:colOff>838200</xdr:colOff>
      <xdr:row>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50800</xdr:colOff>
      <xdr:row>14</xdr:row>
      <xdr:rowOff>76200</xdr:rowOff>
    </xdr:from>
    <xdr:to>
      <xdr:col>12</xdr:col>
      <xdr:colOff>812800</xdr:colOff>
      <xdr:row>30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4"/>
  <sheetViews>
    <sheetView view="pageLayout" topLeftCell="A3" workbookViewId="0">
      <selection activeCell="B32" sqref="B32"/>
    </sheetView>
  </sheetViews>
  <sheetFormatPr baseColWidth="10" defaultRowHeight="13"/>
  <cols>
    <col min="1" max="1" width="15.5703125" customWidth="1"/>
    <col min="2" max="2" width="11.140625" bestFit="1" customWidth="1"/>
    <col min="3" max="3" width="16.85546875" bestFit="1" customWidth="1"/>
    <col min="4" max="4" width="9.42578125" customWidth="1"/>
    <col min="5" max="5" width="9.140625" bestFit="1" customWidth="1"/>
    <col min="6" max="6" width="16.85546875" bestFit="1" customWidth="1"/>
    <col min="7" max="7" width="11" bestFit="1" customWidth="1"/>
    <col min="8" max="8" width="18.5703125" bestFit="1" customWidth="1"/>
    <col min="9" max="10" width="18.5703125" customWidth="1"/>
    <col min="11" max="11" width="18.7109375" bestFit="1" customWidth="1"/>
    <col min="12" max="12" width="12" bestFit="1" customWidth="1"/>
  </cols>
  <sheetData>
    <row r="1" spans="1:13">
      <c r="A1" s="1"/>
      <c r="B1" s="1"/>
      <c r="C1" s="34"/>
      <c r="D1" s="34"/>
      <c r="E1" s="34" t="s">
        <v>63</v>
      </c>
      <c r="F1" s="34"/>
      <c r="G1" s="34"/>
      <c r="H1" s="29"/>
      <c r="I1" s="29"/>
      <c r="J1" s="29"/>
      <c r="K1" s="36" t="s">
        <v>62</v>
      </c>
      <c r="L1" s="70"/>
      <c r="M1" s="71"/>
    </row>
    <row r="2" spans="1:13" ht="37" customHeight="1">
      <c r="A2" s="17" t="s">
        <v>74</v>
      </c>
      <c r="B2" s="12" t="s">
        <v>71</v>
      </c>
      <c r="C2" s="22" t="s">
        <v>15</v>
      </c>
      <c r="D2" s="22" t="s">
        <v>11</v>
      </c>
      <c r="E2" s="22" t="s">
        <v>8</v>
      </c>
      <c r="F2" s="116" t="s">
        <v>16</v>
      </c>
      <c r="G2" s="22" t="s">
        <v>12</v>
      </c>
      <c r="H2" s="43" t="s">
        <v>17</v>
      </c>
      <c r="I2" s="88" t="s">
        <v>9</v>
      </c>
      <c r="J2" s="88"/>
      <c r="K2" s="91" t="s">
        <v>60</v>
      </c>
      <c r="L2" s="91" t="s">
        <v>13</v>
      </c>
    </row>
    <row r="3" spans="1:13">
      <c r="A3" s="1"/>
      <c r="B3" s="2"/>
      <c r="C3" s="23" t="s">
        <v>73</v>
      </c>
      <c r="D3" s="35"/>
      <c r="E3" s="24"/>
      <c r="F3" s="24" t="s">
        <v>72</v>
      </c>
      <c r="G3" s="24"/>
      <c r="H3" s="27" t="s">
        <v>73</v>
      </c>
      <c r="I3" s="27"/>
      <c r="J3" s="27"/>
      <c r="K3" s="28" t="s">
        <v>14</v>
      </c>
      <c r="L3" s="28"/>
    </row>
    <row r="4" spans="1:13">
      <c r="A4" s="1"/>
      <c r="B4" s="2"/>
      <c r="C4" s="35"/>
      <c r="D4" s="35"/>
      <c r="E4" s="24"/>
      <c r="F4" s="24"/>
      <c r="G4" s="24"/>
      <c r="H4" s="27"/>
      <c r="I4" s="27"/>
      <c r="J4" s="27"/>
      <c r="K4" s="28"/>
      <c r="L4" s="28"/>
    </row>
    <row r="5" spans="1:13">
      <c r="A5" s="18" t="s">
        <v>21</v>
      </c>
      <c r="B5" s="5">
        <v>1</v>
      </c>
      <c r="C5" s="51"/>
      <c r="D5" s="51"/>
      <c r="E5" s="51" t="s">
        <v>30</v>
      </c>
      <c r="F5" s="51" t="s">
        <v>30</v>
      </c>
      <c r="G5" s="26" t="s">
        <v>30</v>
      </c>
      <c r="H5" s="54">
        <v>29050</v>
      </c>
      <c r="I5" s="54"/>
      <c r="J5" s="54"/>
      <c r="K5" s="29"/>
      <c r="L5" s="29"/>
    </row>
    <row r="6" spans="1:13">
      <c r="A6" s="18" t="s">
        <v>21</v>
      </c>
      <c r="B6" s="5">
        <v>2</v>
      </c>
      <c r="C6" s="51">
        <v>27720</v>
      </c>
      <c r="D6" s="51"/>
      <c r="E6" s="51">
        <v>9457</v>
      </c>
      <c r="F6" s="51">
        <v>37177</v>
      </c>
      <c r="G6" s="87" t="s">
        <v>30</v>
      </c>
      <c r="H6" s="54">
        <v>30219</v>
      </c>
      <c r="I6" s="90">
        <v>0.04</v>
      </c>
      <c r="J6" s="93"/>
      <c r="K6" s="29"/>
      <c r="L6" s="29"/>
    </row>
    <row r="7" spans="1:13">
      <c r="A7" s="18" t="s">
        <v>22</v>
      </c>
      <c r="B7" s="5">
        <v>3</v>
      </c>
      <c r="C7" s="51">
        <v>29240</v>
      </c>
      <c r="D7" s="86">
        <v>5.5E-2</v>
      </c>
      <c r="E7" s="51">
        <v>9736</v>
      </c>
      <c r="F7" s="51">
        <v>38976</v>
      </c>
      <c r="G7" s="87">
        <v>4.8000000000000001E-2</v>
      </c>
      <c r="H7" s="89">
        <v>31032</v>
      </c>
      <c r="I7" s="90">
        <v>2.7E-2</v>
      </c>
      <c r="J7" s="93"/>
      <c r="K7" s="29"/>
      <c r="L7" s="29"/>
    </row>
    <row r="8" spans="1:13">
      <c r="A8" s="18" t="s">
        <v>23</v>
      </c>
      <c r="B8" s="5">
        <v>4</v>
      </c>
      <c r="C8" s="51">
        <v>32620</v>
      </c>
      <c r="D8" s="86">
        <v>0.11600000000000001</v>
      </c>
      <c r="E8" s="51">
        <v>7100</v>
      </c>
      <c r="F8" s="51">
        <v>39723</v>
      </c>
      <c r="G8" s="87">
        <v>1.9E-2</v>
      </c>
      <c r="H8" s="54">
        <v>32232</v>
      </c>
      <c r="I8" s="90">
        <v>3.9E-2</v>
      </c>
      <c r="J8" s="93"/>
      <c r="K8" s="29"/>
      <c r="L8" s="29"/>
    </row>
    <row r="9" spans="1:13">
      <c r="A9" s="18" t="s">
        <v>29</v>
      </c>
      <c r="B9" s="5">
        <v>5</v>
      </c>
      <c r="C9" s="51">
        <v>34414</v>
      </c>
      <c r="D9" s="86">
        <v>5.5E-2</v>
      </c>
      <c r="E9" s="51">
        <v>11446</v>
      </c>
      <c r="F9" s="51">
        <v>45864</v>
      </c>
      <c r="G9" s="87">
        <v>0.155</v>
      </c>
      <c r="H9" s="54">
        <v>32495</v>
      </c>
      <c r="I9" s="90">
        <v>8.0000000000000002E-3</v>
      </c>
      <c r="J9" s="93"/>
      <c r="K9" s="29"/>
      <c r="L9" s="29"/>
    </row>
    <row r="10" spans="1:13">
      <c r="A10" s="18" t="s">
        <v>24</v>
      </c>
      <c r="B10" s="5">
        <v>6</v>
      </c>
      <c r="C10" s="51">
        <v>36100</v>
      </c>
      <c r="D10" s="86">
        <v>4.9000000000000002E-2</v>
      </c>
      <c r="E10" s="51">
        <v>12028</v>
      </c>
      <c r="F10" s="51">
        <v>48133</v>
      </c>
      <c r="G10" s="87">
        <v>4.9000000000000002E-2</v>
      </c>
      <c r="H10" s="54">
        <v>33046</v>
      </c>
      <c r="I10" s="90">
        <v>1.7000000000000001E-2</v>
      </c>
      <c r="J10" s="93"/>
      <c r="K10" s="29"/>
      <c r="L10" s="29"/>
    </row>
    <row r="11" spans="1:13">
      <c r="A11" s="18" t="s">
        <v>25</v>
      </c>
      <c r="B11" s="5">
        <v>7</v>
      </c>
      <c r="C11" s="51">
        <v>37632</v>
      </c>
      <c r="D11" s="86">
        <v>4.2000000000000003E-2</v>
      </c>
      <c r="E11" s="51">
        <v>12650</v>
      </c>
      <c r="F11" s="51">
        <v>50288</v>
      </c>
      <c r="G11" s="87">
        <v>4.4999999999999998E-2</v>
      </c>
      <c r="H11" s="54">
        <v>34708</v>
      </c>
      <c r="I11" s="90">
        <v>0.05</v>
      </c>
      <c r="J11" s="110">
        <v>1</v>
      </c>
      <c r="K11" s="54">
        <v>45381</v>
      </c>
      <c r="L11" s="29"/>
    </row>
    <row r="12" spans="1:13">
      <c r="A12" s="18" t="s">
        <v>26</v>
      </c>
      <c r="B12" s="5">
        <v>8</v>
      </c>
      <c r="C12" s="51">
        <v>38952</v>
      </c>
      <c r="D12" s="86">
        <v>3.5000000000000003E-2</v>
      </c>
      <c r="E12" s="51">
        <v>13058</v>
      </c>
      <c r="F12" s="52">
        <v>52017</v>
      </c>
      <c r="G12" s="87">
        <v>3.4000000000000002E-2</v>
      </c>
      <c r="H12" s="54">
        <v>35481</v>
      </c>
      <c r="I12" s="90">
        <v>2.1999999999999999E-2</v>
      </c>
      <c r="J12" s="110">
        <v>2</v>
      </c>
      <c r="K12" s="54">
        <v>46725</v>
      </c>
      <c r="L12" s="56">
        <v>0.03</v>
      </c>
    </row>
    <row r="13" spans="1:13">
      <c r="A13" s="18" t="s">
        <v>28</v>
      </c>
      <c r="B13" s="5">
        <v>9</v>
      </c>
      <c r="C13" s="51">
        <v>40320</v>
      </c>
      <c r="D13" s="86">
        <v>3.5000000000000003E-2</v>
      </c>
      <c r="E13" s="51">
        <v>13560</v>
      </c>
      <c r="F13" s="52">
        <v>53888</v>
      </c>
      <c r="G13" s="87">
        <v>3.5999999999999997E-2</v>
      </c>
      <c r="H13" s="54">
        <v>36501</v>
      </c>
      <c r="I13" s="90">
        <v>2.9000000000000001E-2</v>
      </c>
      <c r="J13" s="110">
        <v>3</v>
      </c>
      <c r="K13" s="55">
        <v>48282</v>
      </c>
      <c r="L13" s="53">
        <v>3.3000000000000002E-2</v>
      </c>
    </row>
    <row r="14" spans="1:13">
      <c r="A14" s="75" t="s">
        <v>27</v>
      </c>
      <c r="B14" s="5">
        <v>10</v>
      </c>
      <c r="C14" s="51">
        <v>41088</v>
      </c>
      <c r="D14" s="86">
        <v>1.9E-2</v>
      </c>
      <c r="E14" s="52">
        <v>13818</v>
      </c>
      <c r="F14" s="51">
        <v>59890</v>
      </c>
      <c r="G14" s="87">
        <v>1.9E-2</v>
      </c>
      <c r="H14" s="54">
        <v>37833</v>
      </c>
      <c r="I14" s="90">
        <v>3.5999999999999997E-2</v>
      </c>
      <c r="J14" s="110">
        <v>4</v>
      </c>
      <c r="K14" s="54">
        <v>50221</v>
      </c>
      <c r="L14" s="53">
        <v>0.04</v>
      </c>
    </row>
    <row r="15" spans="1:13">
      <c r="A15" s="18" t="s">
        <v>1</v>
      </c>
      <c r="B15" s="20"/>
      <c r="C15" s="5" t="s">
        <v>4</v>
      </c>
      <c r="D15" s="112">
        <f>AVERAGE(D7:D14)</f>
        <v>5.0750000000000003E-2</v>
      </c>
      <c r="E15" s="5"/>
      <c r="F15" t="s">
        <v>3</v>
      </c>
      <c r="G15" s="92"/>
      <c r="H15" t="s">
        <v>44</v>
      </c>
      <c r="I15" s="112">
        <f>AVERAGE(I6:I14)</f>
        <v>2.9777777777777775E-2</v>
      </c>
      <c r="J15" s="10"/>
      <c r="K15" t="s">
        <v>45</v>
      </c>
      <c r="L15" s="5"/>
    </row>
    <row r="16" spans="1:13">
      <c r="A16" s="107" t="s">
        <v>59</v>
      </c>
      <c r="B16" s="5"/>
      <c r="C16" s="108">
        <v>0.97324999999999995</v>
      </c>
      <c r="E16" s="5"/>
      <c r="F16" s="5">
        <v>0.97160000000000002</v>
      </c>
      <c r="G16" s="5"/>
      <c r="H16" s="109">
        <v>0.98743000000000003</v>
      </c>
      <c r="K16" s="109">
        <v>0.99309000000000003</v>
      </c>
      <c r="L16" s="5"/>
    </row>
    <row r="17" spans="1:12">
      <c r="A17" s="107"/>
      <c r="B17" s="5"/>
      <c r="C17" s="111"/>
      <c r="E17" s="5"/>
      <c r="F17" s="5"/>
      <c r="G17" s="5"/>
      <c r="H17" s="109"/>
      <c r="K17" s="109"/>
      <c r="L17" s="5"/>
    </row>
    <row r="18" spans="1:12">
      <c r="A18" s="117" t="s">
        <v>121</v>
      </c>
      <c r="B18" s="118"/>
      <c r="C18" s="6"/>
      <c r="D18" s="6"/>
      <c r="E18" s="6"/>
      <c r="F18" s="5"/>
      <c r="G18" s="5"/>
      <c r="H18" s="5"/>
      <c r="I18" s="5"/>
      <c r="J18" s="5"/>
      <c r="K18" s="5"/>
      <c r="L18" s="5"/>
    </row>
    <row r="19" spans="1:12">
      <c r="A19" s="19" t="s">
        <v>2</v>
      </c>
      <c r="B19" s="5">
        <v>11</v>
      </c>
      <c r="C19" s="25"/>
      <c r="D19" s="25"/>
      <c r="E19" s="5"/>
      <c r="F19" s="25"/>
      <c r="G19" s="5"/>
      <c r="H19" s="29"/>
      <c r="I19" s="29"/>
      <c r="J19" s="29"/>
      <c r="K19" s="29"/>
      <c r="L19" s="5"/>
    </row>
    <row r="20" spans="1:12">
      <c r="A20" s="20" t="s">
        <v>67</v>
      </c>
      <c r="B20" s="5">
        <v>12</v>
      </c>
      <c r="C20" s="25"/>
      <c r="D20" s="25"/>
      <c r="E20" s="5"/>
      <c r="F20" s="25"/>
      <c r="G20" s="5"/>
      <c r="H20" s="29"/>
      <c r="I20" s="29"/>
      <c r="J20" s="29"/>
      <c r="K20" s="29"/>
      <c r="L20" s="5"/>
    </row>
    <row r="21" spans="1:12">
      <c r="A21" s="5" t="s">
        <v>68</v>
      </c>
      <c r="B21" s="5">
        <v>13</v>
      </c>
      <c r="C21" s="72">
        <v>47593.7</v>
      </c>
      <c r="D21" s="72"/>
      <c r="E21" s="5"/>
      <c r="F21" s="51">
        <v>64075</v>
      </c>
      <c r="G21" s="5"/>
      <c r="H21" s="55">
        <v>41763.699999999997</v>
      </c>
      <c r="I21" s="29"/>
      <c r="J21" s="29"/>
      <c r="K21" s="55">
        <v>54887.1</v>
      </c>
      <c r="L21" s="5"/>
    </row>
    <row r="22" spans="1:12">
      <c r="A22" s="5" t="s">
        <v>69</v>
      </c>
      <c r="B22" s="5">
        <v>14</v>
      </c>
      <c r="C22" s="72">
        <v>49150.6</v>
      </c>
      <c r="D22" s="86">
        <v>3.3000000000000002E-2</v>
      </c>
      <c r="E22" s="5"/>
      <c r="F22" s="51">
        <v>66273</v>
      </c>
      <c r="G22" s="92">
        <v>3.4000000000000002E-2</v>
      </c>
      <c r="H22" s="55">
        <v>41763.699999999997</v>
      </c>
      <c r="I22" s="93">
        <v>2.5000000000000001E-2</v>
      </c>
      <c r="J22" s="93"/>
      <c r="K22" s="55">
        <v>56494.8</v>
      </c>
      <c r="L22" s="5"/>
    </row>
    <row r="23" spans="1:12">
      <c r="A23" s="5" t="s">
        <v>70</v>
      </c>
      <c r="B23" s="5">
        <v>15</v>
      </c>
      <c r="C23" s="72">
        <v>50707.5</v>
      </c>
      <c r="D23" s="86">
        <v>3.2000000000000001E-2</v>
      </c>
      <c r="E23" s="5"/>
      <c r="F23" s="51">
        <v>68471</v>
      </c>
      <c r="G23" s="92">
        <v>3.3000000000000002E-2</v>
      </c>
      <c r="H23" s="55">
        <v>41763.699999999997</v>
      </c>
      <c r="I23" s="93">
        <v>2.5000000000000001E-2</v>
      </c>
      <c r="J23" s="93"/>
      <c r="K23" s="55">
        <v>58102.5</v>
      </c>
      <c r="L23" s="5"/>
    </row>
    <row r="24" spans="1:12">
      <c r="A24" s="21" t="s">
        <v>75</v>
      </c>
      <c r="B24" s="21">
        <v>16</v>
      </c>
      <c r="C24" s="73">
        <v>52264.4</v>
      </c>
      <c r="D24" s="86">
        <v>3.1E-2</v>
      </c>
      <c r="E24" s="7"/>
      <c r="F24" s="51">
        <v>70669</v>
      </c>
      <c r="G24" s="92">
        <v>3.2000000000000001E-2</v>
      </c>
      <c r="H24" s="55">
        <v>41763.699999999997</v>
      </c>
      <c r="I24" s="93">
        <v>2.4E-2</v>
      </c>
      <c r="J24" s="93"/>
      <c r="K24" s="55">
        <v>59710.2</v>
      </c>
      <c r="L24" s="5"/>
    </row>
    <row r="25" spans="1:12" ht="13" customHeight="1">
      <c r="A25" s="14"/>
      <c r="B25" s="14"/>
      <c r="C25" s="7"/>
      <c r="D25" s="113"/>
      <c r="E25" s="7"/>
      <c r="F25" s="5"/>
      <c r="G25" s="5"/>
      <c r="H25" s="55"/>
      <c r="I25" s="93"/>
      <c r="J25" s="93"/>
      <c r="K25" s="55"/>
      <c r="L25" s="5"/>
    </row>
    <row r="26" spans="1:12">
      <c r="A26" s="13" t="s">
        <v>76</v>
      </c>
      <c r="B26" s="14"/>
      <c r="C26" s="73">
        <f>SUM(C21:C25)</f>
        <v>199716.19999999998</v>
      </c>
      <c r="D26" s="73"/>
      <c r="E26" s="7"/>
      <c r="F26" s="51">
        <f>SUM(F21:F25)</f>
        <v>269488</v>
      </c>
      <c r="G26" s="5"/>
      <c r="H26" s="55">
        <f>SUM(H21:H24)</f>
        <v>167054.79999999999</v>
      </c>
      <c r="I26" s="55"/>
      <c r="J26" s="55"/>
      <c r="K26" s="55">
        <f>SUM(K22:K24)</f>
        <v>174307.5</v>
      </c>
      <c r="L26" s="5"/>
    </row>
    <row r="27" spans="1:12">
      <c r="A27" s="10"/>
      <c r="B27" s="10"/>
      <c r="C27" s="33"/>
      <c r="D27" s="44"/>
      <c r="E27" s="33"/>
      <c r="F27" s="10"/>
      <c r="G27" s="5"/>
      <c r="H27" s="94"/>
      <c r="L27" s="5"/>
    </row>
    <row r="28" spans="1:12">
      <c r="A28" s="1"/>
      <c r="B28" s="83" t="s">
        <v>10</v>
      </c>
      <c r="C28" s="33"/>
      <c r="D28" s="44"/>
      <c r="E28" s="33"/>
      <c r="F28" s="5"/>
      <c r="G28" s="75" t="s">
        <v>61</v>
      </c>
      <c r="H28" s="10"/>
      <c r="I28" s="10"/>
      <c r="J28" s="10"/>
      <c r="K28" s="10"/>
      <c r="L28" s="10"/>
    </row>
    <row r="29" spans="1:12">
      <c r="A29" s="16" t="s">
        <v>77</v>
      </c>
      <c r="B29" s="84">
        <v>199716.2</v>
      </c>
      <c r="C29" s="33"/>
      <c r="D29" s="44"/>
      <c r="E29" s="33"/>
      <c r="F29" s="75" t="s">
        <v>46</v>
      </c>
      <c r="G29" s="55">
        <v>173378.2</v>
      </c>
      <c r="H29" s="10"/>
      <c r="I29" s="10"/>
      <c r="J29" s="10"/>
      <c r="K29" s="10"/>
      <c r="L29" s="10"/>
    </row>
    <row r="30" spans="1:12" ht="26">
      <c r="A30" s="31" t="s">
        <v>78</v>
      </c>
      <c r="B30" s="85">
        <v>269488</v>
      </c>
      <c r="C30" s="9"/>
      <c r="D30" s="9"/>
      <c r="E30" s="9"/>
      <c r="F30" s="75" t="s">
        <v>47</v>
      </c>
      <c r="G30" s="55">
        <v>229194.6</v>
      </c>
      <c r="H30" s="10"/>
      <c r="I30" s="10"/>
      <c r="J30" s="10"/>
      <c r="K30" s="10"/>
      <c r="L30" s="10"/>
    </row>
    <row r="31" spans="1:12" ht="19" customHeight="1">
      <c r="E31" s="9"/>
    </row>
    <row r="32" spans="1:12" ht="37" customHeight="1">
      <c r="B32" s="114"/>
      <c r="E32" s="74"/>
    </row>
    <row r="33" spans="5:10" ht="37" customHeight="1">
      <c r="E33" s="74"/>
    </row>
    <row r="34" spans="5:10">
      <c r="H34" s="74"/>
      <c r="I34" s="74"/>
      <c r="J34" s="74"/>
    </row>
  </sheetData>
  <mergeCells count="2">
    <mergeCell ref="F2"/>
    <mergeCell ref="A18:B18"/>
  </mergeCells>
  <phoneticPr fontId="10" type="noConversion"/>
  <printOptions horizontalCentered="1"/>
  <pageMargins left="0.25" right="0.25" top="0.5" bottom="0.5" header="0.25" footer="0.5"/>
  <pageSetup orientation="landscape" horizontalDpi="4294967292" verticalDpi="4294967292"/>
  <headerFooter>
    <oddHeader>&amp;C&amp;"Verdana,Bold"The Price of College Comparison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40"/>
  <sheetViews>
    <sheetView tabSelected="1" view="pageLayout" workbookViewId="0">
      <selection activeCell="G15" sqref="G15"/>
    </sheetView>
  </sheetViews>
  <sheetFormatPr baseColWidth="10" defaultRowHeight="13"/>
  <cols>
    <col min="1" max="1" width="10.28515625" customWidth="1"/>
    <col min="2" max="2" width="7.28515625" customWidth="1"/>
    <col min="3" max="3" width="10" customWidth="1"/>
    <col min="4" max="4" width="15.7109375" bestFit="1" customWidth="1"/>
    <col min="5" max="6" width="11" bestFit="1" customWidth="1"/>
    <col min="7" max="7" width="16.7109375" bestFit="1" customWidth="1"/>
    <col min="8" max="8" width="9.42578125" customWidth="1"/>
    <col min="9" max="9" width="9.85546875" customWidth="1"/>
    <col min="11" max="11" width="11" customWidth="1"/>
    <col min="12" max="12" width="10.7109375" hidden="1" customWidth="1"/>
    <col min="15" max="15" width="11.7109375" customWidth="1"/>
  </cols>
  <sheetData>
    <row r="1" spans="1:18" ht="27" customHeight="1">
      <c r="A1" s="119" t="s">
        <v>107</v>
      </c>
      <c r="B1" s="119"/>
      <c r="C1" s="120"/>
      <c r="D1" s="120"/>
      <c r="E1" s="1"/>
      <c r="F1" s="1"/>
      <c r="G1" s="9"/>
      <c r="H1" s="9"/>
      <c r="I1" s="9"/>
      <c r="J1" s="121"/>
      <c r="K1" s="121"/>
      <c r="L1" s="122"/>
      <c r="M1" s="122"/>
      <c r="N1" s="122"/>
      <c r="O1" s="122"/>
    </row>
    <row r="2" spans="1:18" ht="26">
      <c r="A2" s="1"/>
      <c r="B2" s="12" t="s">
        <v>65</v>
      </c>
      <c r="C2" s="12" t="s">
        <v>64</v>
      </c>
      <c r="D2" s="12" t="s">
        <v>83</v>
      </c>
      <c r="E2" s="12" t="s">
        <v>84</v>
      </c>
      <c r="F2" s="12" t="s">
        <v>85</v>
      </c>
      <c r="G2" s="104" t="s">
        <v>53</v>
      </c>
      <c r="H2" s="126" t="s">
        <v>79</v>
      </c>
      <c r="I2" s="127"/>
      <c r="J2" s="124" t="s">
        <v>109</v>
      </c>
      <c r="K2" s="124"/>
      <c r="L2" s="125"/>
      <c r="M2" s="125"/>
      <c r="N2" s="125"/>
      <c r="O2" s="125"/>
    </row>
    <row r="3" spans="1:18">
      <c r="A3" s="1"/>
      <c r="B3" s="12"/>
      <c r="C3" s="12"/>
      <c r="D3" s="12"/>
      <c r="E3" s="12"/>
      <c r="F3" s="12"/>
      <c r="G3" s="102"/>
      <c r="H3" s="50" t="s">
        <v>18</v>
      </c>
      <c r="I3" s="46" t="s">
        <v>19</v>
      </c>
      <c r="J3" s="47" t="s">
        <v>20</v>
      </c>
      <c r="K3" s="47" t="s">
        <v>19</v>
      </c>
      <c r="L3" s="49"/>
      <c r="M3" s="49"/>
      <c r="N3" s="49"/>
      <c r="O3" s="49"/>
    </row>
    <row r="4" spans="1:18" ht="26">
      <c r="A4" s="8" t="s">
        <v>86</v>
      </c>
      <c r="B4" s="4">
        <v>120</v>
      </c>
      <c r="C4" s="76">
        <v>2637.58</v>
      </c>
      <c r="D4" s="55">
        <v>229194.6</v>
      </c>
      <c r="E4" s="76">
        <v>316509.48</v>
      </c>
      <c r="F4" s="77">
        <f>E4-D4</f>
        <v>87314.879999999976</v>
      </c>
      <c r="G4" s="103" t="s">
        <v>49</v>
      </c>
      <c r="H4" s="41" t="s">
        <v>91</v>
      </c>
      <c r="I4" s="98">
        <v>1811.04</v>
      </c>
      <c r="J4" s="95" t="s">
        <v>91</v>
      </c>
      <c r="K4" s="78">
        <v>1318.79</v>
      </c>
      <c r="L4" s="10"/>
      <c r="M4" s="10"/>
      <c r="N4" s="10"/>
      <c r="O4" s="10"/>
    </row>
    <row r="5" spans="1:18" ht="26">
      <c r="A5" s="8" t="s">
        <v>87</v>
      </c>
      <c r="B5" s="3">
        <v>120</v>
      </c>
      <c r="C5" s="3" t="s">
        <v>104</v>
      </c>
      <c r="D5" s="55">
        <v>229194.6</v>
      </c>
      <c r="E5" s="76">
        <v>333605.92</v>
      </c>
      <c r="F5" s="99">
        <f>E5-D5</f>
        <v>104411.31999999998</v>
      </c>
      <c r="G5" s="105" t="s">
        <v>52</v>
      </c>
      <c r="H5" s="41" t="s">
        <v>105</v>
      </c>
      <c r="I5" s="98">
        <v>2201.7600000000002</v>
      </c>
      <c r="J5" s="42" t="s">
        <v>92</v>
      </c>
      <c r="K5" s="78">
        <v>1377.15</v>
      </c>
      <c r="L5" s="10"/>
      <c r="M5" s="10"/>
      <c r="N5" s="10"/>
      <c r="O5" s="10"/>
    </row>
    <row r="6" spans="1:18" ht="26">
      <c r="A6" s="8" t="s">
        <v>88</v>
      </c>
      <c r="B6" s="3">
        <v>300</v>
      </c>
      <c r="C6" s="76">
        <v>1590.78</v>
      </c>
      <c r="D6" s="55">
        <v>229194.6</v>
      </c>
      <c r="E6" s="76">
        <v>277232.73</v>
      </c>
      <c r="F6" s="76">
        <f>E6-D6</f>
        <v>48038.129999999976</v>
      </c>
      <c r="G6" s="103" t="s">
        <v>50</v>
      </c>
      <c r="H6" s="41" t="s">
        <v>106</v>
      </c>
      <c r="I6" s="98">
        <v>2676.78</v>
      </c>
      <c r="J6" s="42" t="s">
        <v>93</v>
      </c>
      <c r="K6" s="78">
        <v>1438.09</v>
      </c>
      <c r="L6" s="10"/>
      <c r="M6" s="10"/>
      <c r="N6" s="10"/>
      <c r="O6" s="10"/>
    </row>
    <row r="7" spans="1:18" ht="26">
      <c r="A7" s="8" t="s">
        <v>89</v>
      </c>
      <c r="B7" s="3">
        <v>300</v>
      </c>
      <c r="C7" s="3" t="s">
        <v>103</v>
      </c>
      <c r="D7" s="55">
        <v>229194.6</v>
      </c>
      <c r="E7" s="76">
        <v>513956.3</v>
      </c>
      <c r="F7" s="97">
        <f>E7-D7</f>
        <v>284761.69999999995</v>
      </c>
      <c r="G7" s="3" t="s">
        <v>51</v>
      </c>
      <c r="H7" s="41" t="s">
        <v>94</v>
      </c>
      <c r="I7" s="98">
        <v>3254.28</v>
      </c>
      <c r="J7" s="42" t="s">
        <v>94</v>
      </c>
      <c r="K7" s="78">
        <v>1501.73</v>
      </c>
      <c r="L7" s="10"/>
      <c r="M7" s="10"/>
      <c r="N7" s="10"/>
      <c r="O7" s="10"/>
    </row>
    <row r="8" spans="1:18">
      <c r="H8" s="101">
        <v>9</v>
      </c>
      <c r="I8" s="98">
        <v>3956.37</v>
      </c>
      <c r="J8" s="42" t="s">
        <v>95</v>
      </c>
      <c r="K8" s="78">
        <v>1568.19</v>
      </c>
      <c r="L8" s="10"/>
      <c r="M8" s="10"/>
      <c r="N8" s="10"/>
      <c r="O8" s="10"/>
      <c r="P8" s="10"/>
      <c r="Q8" s="10"/>
    </row>
    <row r="9" spans="1:18" ht="25" customHeight="1">
      <c r="A9" s="130" t="s">
        <v>80</v>
      </c>
      <c r="B9" s="132"/>
      <c r="C9" s="132"/>
      <c r="D9" t="s">
        <v>90</v>
      </c>
      <c r="E9" s="9"/>
      <c r="F9" s="9"/>
      <c r="G9" s="9"/>
      <c r="H9" s="100"/>
      <c r="I9" s="11"/>
      <c r="J9" s="42" t="s">
        <v>96</v>
      </c>
      <c r="K9" s="78">
        <v>1637.58</v>
      </c>
      <c r="L9" s="10"/>
      <c r="M9" s="10"/>
      <c r="N9" s="10"/>
      <c r="O9" s="10"/>
      <c r="P9" s="10"/>
      <c r="Q9" s="10"/>
      <c r="R9" s="10"/>
    </row>
    <row r="10" spans="1:18">
      <c r="A10" s="32"/>
      <c r="B10" s="32"/>
      <c r="C10" s="10"/>
      <c r="D10" s="10"/>
      <c r="E10" s="121"/>
      <c r="F10" s="121"/>
      <c r="G10" s="81"/>
      <c r="H10" s="128" t="s">
        <v>110</v>
      </c>
      <c r="I10" s="128"/>
      <c r="J10" s="42" t="s">
        <v>97</v>
      </c>
      <c r="K10" s="78">
        <v>1710.05</v>
      </c>
      <c r="L10" s="10"/>
      <c r="M10" s="10"/>
      <c r="N10" s="10"/>
      <c r="O10" s="10"/>
      <c r="P10" s="10"/>
      <c r="Q10" s="10"/>
      <c r="R10" s="10"/>
    </row>
    <row r="11" spans="1:18">
      <c r="A11" s="133" t="s">
        <v>81</v>
      </c>
      <c r="B11" s="133"/>
      <c r="C11" s="133"/>
      <c r="D11" s="133"/>
      <c r="E11" s="133"/>
      <c r="F11" s="10"/>
      <c r="G11" s="10"/>
      <c r="H11" s="129"/>
      <c r="I11" s="129"/>
      <c r="J11" s="42" t="s">
        <v>98</v>
      </c>
      <c r="K11" s="78">
        <v>1785.72</v>
      </c>
      <c r="L11" s="10"/>
      <c r="M11" s="10"/>
      <c r="N11" s="10"/>
      <c r="O11" s="10"/>
      <c r="P11" s="10"/>
      <c r="Q11" s="10"/>
      <c r="R11" s="10"/>
    </row>
    <row r="12" spans="1:18">
      <c r="A12" s="133"/>
      <c r="B12" s="133"/>
      <c r="C12" s="133"/>
      <c r="D12" s="133"/>
      <c r="E12" s="133"/>
      <c r="F12" s="10"/>
      <c r="G12" s="10"/>
      <c r="H12" s="10"/>
      <c r="I12" s="10"/>
      <c r="J12" s="42" t="s">
        <v>99</v>
      </c>
      <c r="K12" s="78">
        <v>1864.74</v>
      </c>
      <c r="L12" s="10"/>
      <c r="M12" s="10"/>
      <c r="N12" s="10"/>
      <c r="O12" s="10"/>
      <c r="P12" s="10"/>
      <c r="Q12" s="10"/>
      <c r="R12" s="10"/>
    </row>
    <row r="13" spans="1:18" ht="13" customHeight="1">
      <c r="A13" s="133"/>
      <c r="B13" s="133"/>
      <c r="C13" s="133"/>
      <c r="D13" s="133"/>
      <c r="E13" s="133"/>
      <c r="F13" s="10"/>
      <c r="G13" s="10"/>
      <c r="H13" s="10"/>
      <c r="I13" s="10"/>
      <c r="J13" s="42" t="s">
        <v>100</v>
      </c>
      <c r="K13" s="78">
        <v>1947.26</v>
      </c>
      <c r="L13" s="10"/>
      <c r="M13" s="10"/>
      <c r="N13" s="10"/>
      <c r="O13" s="10"/>
      <c r="P13" s="10"/>
      <c r="Q13" s="10"/>
      <c r="R13" s="10"/>
    </row>
    <row r="14" spans="1:18">
      <c r="A14" s="133"/>
      <c r="B14" s="133"/>
      <c r="C14" s="133"/>
      <c r="D14" s="133"/>
      <c r="E14" s="133"/>
      <c r="F14" s="10"/>
      <c r="G14" s="115">
        <f>F23-F5</f>
        <v>18355.49000000002</v>
      </c>
      <c r="H14" s="10"/>
      <c r="I14" s="10"/>
      <c r="J14" s="42" t="s">
        <v>101</v>
      </c>
      <c r="K14" s="78">
        <v>2033.43</v>
      </c>
      <c r="L14" s="10"/>
      <c r="M14" s="10"/>
      <c r="N14" s="10"/>
      <c r="O14" s="10"/>
      <c r="P14" s="10"/>
      <c r="Q14" s="10"/>
      <c r="R14" s="10"/>
    </row>
    <row r="15" spans="1:18">
      <c r="A15" s="133"/>
      <c r="B15" s="133"/>
      <c r="C15" s="133"/>
      <c r="D15" s="133"/>
      <c r="E15" s="133"/>
      <c r="F15" s="10"/>
      <c r="G15" s="10"/>
      <c r="H15" s="10"/>
      <c r="I15" s="10"/>
      <c r="J15" s="42" t="s">
        <v>102</v>
      </c>
      <c r="K15" s="78">
        <v>2123.42</v>
      </c>
      <c r="L15" s="10"/>
      <c r="M15" s="10"/>
      <c r="N15" s="10"/>
      <c r="O15" s="10"/>
      <c r="P15" s="10"/>
    </row>
    <row r="16" spans="1:18">
      <c r="A16" s="10"/>
      <c r="B16" s="10"/>
      <c r="C16" s="10"/>
      <c r="D16" s="10"/>
      <c r="E16" s="10"/>
      <c r="F16" s="10"/>
      <c r="G16" s="10"/>
      <c r="H16" s="10"/>
      <c r="I16" s="10"/>
      <c r="J16" s="96">
        <v>25</v>
      </c>
      <c r="K16" s="78">
        <v>2217.38</v>
      </c>
      <c r="L16" s="10"/>
      <c r="M16" s="10"/>
      <c r="N16" s="10"/>
      <c r="O16" s="10"/>
      <c r="P16" s="10"/>
    </row>
    <row r="17" spans="1:18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>
      <c r="A19" s="119" t="s">
        <v>66</v>
      </c>
      <c r="B19" s="119"/>
      <c r="C19" s="120"/>
      <c r="D19" s="120"/>
      <c r="E19" s="1"/>
      <c r="F19" s="1"/>
      <c r="G19" s="9"/>
      <c r="H19" s="9"/>
      <c r="I19" s="9"/>
      <c r="J19" s="121"/>
      <c r="K19" s="121"/>
      <c r="L19" s="122"/>
      <c r="M19" s="10"/>
      <c r="N19" s="10"/>
      <c r="O19" s="10"/>
      <c r="P19" s="10"/>
      <c r="Q19" s="10"/>
      <c r="R19" s="10"/>
    </row>
    <row r="20" spans="1:18" ht="26">
      <c r="A20" s="1"/>
      <c r="B20" s="12" t="s">
        <v>108</v>
      </c>
      <c r="C20" s="12" t="s">
        <v>82</v>
      </c>
      <c r="D20" s="12" t="s">
        <v>83</v>
      </c>
      <c r="E20" s="12" t="s">
        <v>84</v>
      </c>
      <c r="F20" s="12" t="s">
        <v>85</v>
      </c>
      <c r="G20" s="106" t="s">
        <v>54</v>
      </c>
      <c r="H20" s="134" t="s">
        <v>79</v>
      </c>
      <c r="I20" s="127"/>
      <c r="J20" s="124" t="s">
        <v>109</v>
      </c>
      <c r="K20" s="124"/>
      <c r="L20" s="40"/>
      <c r="M20" s="10"/>
      <c r="N20" s="10"/>
      <c r="O20" s="10"/>
      <c r="P20" s="10"/>
      <c r="Q20" s="10"/>
      <c r="R20" s="10"/>
    </row>
    <row r="21" spans="1:18">
      <c r="A21" s="1"/>
      <c r="B21" s="12"/>
      <c r="C21" s="12"/>
      <c r="D21" s="12"/>
      <c r="E21" s="12"/>
      <c r="F21" s="12"/>
      <c r="G21" s="12"/>
      <c r="H21" s="45" t="s">
        <v>18</v>
      </c>
      <c r="I21" s="46" t="s">
        <v>19</v>
      </c>
      <c r="J21" s="47" t="s">
        <v>18</v>
      </c>
      <c r="K21" s="47" t="s">
        <v>19</v>
      </c>
      <c r="L21" s="49"/>
      <c r="M21" s="10"/>
      <c r="N21" s="10"/>
      <c r="O21" s="10"/>
      <c r="P21" s="10"/>
      <c r="Q21" s="10"/>
      <c r="R21" s="10"/>
    </row>
    <row r="22" spans="1:18" ht="26">
      <c r="A22" s="8" t="s">
        <v>86</v>
      </c>
      <c r="B22" s="4">
        <v>120</v>
      </c>
      <c r="C22" s="76">
        <v>3101.28</v>
      </c>
      <c r="D22" s="85">
        <v>269488</v>
      </c>
      <c r="E22" s="76">
        <v>372153.22</v>
      </c>
      <c r="F22" s="76">
        <f>E22-D22</f>
        <v>102665.21999999997</v>
      </c>
      <c r="G22" s="103" t="s">
        <v>55</v>
      </c>
      <c r="H22" s="41" t="s">
        <v>91</v>
      </c>
      <c r="I22" s="79">
        <v>2129.4299999999998</v>
      </c>
      <c r="J22" s="95" t="s">
        <v>91</v>
      </c>
      <c r="K22" s="78">
        <v>1550.64</v>
      </c>
      <c r="L22" s="9"/>
      <c r="M22" s="10"/>
      <c r="N22" s="10"/>
      <c r="O22" s="10"/>
      <c r="P22" s="10"/>
      <c r="Q22" s="10"/>
      <c r="R22" s="10"/>
    </row>
    <row r="23" spans="1:18" ht="26">
      <c r="A23" s="8" t="s">
        <v>87</v>
      </c>
      <c r="B23" s="3">
        <v>120</v>
      </c>
      <c r="C23" s="3" t="s">
        <v>104</v>
      </c>
      <c r="D23" s="85">
        <v>269488</v>
      </c>
      <c r="E23" s="76">
        <v>392254.81</v>
      </c>
      <c r="F23" s="76">
        <f>E23-D23</f>
        <v>122766.81</v>
      </c>
      <c r="G23" s="3" t="s">
        <v>56</v>
      </c>
      <c r="H23" s="41" t="s">
        <v>105</v>
      </c>
      <c r="I23" s="79">
        <v>2588.84</v>
      </c>
      <c r="J23" s="42" t="s">
        <v>92</v>
      </c>
      <c r="K23" s="78">
        <v>1619.26</v>
      </c>
      <c r="L23" s="9"/>
      <c r="M23" s="10"/>
      <c r="N23" s="10"/>
      <c r="O23" s="10"/>
      <c r="P23" s="10"/>
      <c r="Q23" s="10"/>
      <c r="R23" s="10"/>
    </row>
    <row r="24" spans="1:18" ht="26">
      <c r="A24" s="8" t="s">
        <v>88</v>
      </c>
      <c r="B24" s="3">
        <v>300</v>
      </c>
      <c r="C24" s="76">
        <v>1870.44</v>
      </c>
      <c r="D24" s="85">
        <v>269488</v>
      </c>
      <c r="E24" s="76">
        <v>561132.31000000006</v>
      </c>
      <c r="F24" s="76">
        <f>E24-D24</f>
        <v>291644.31000000006</v>
      </c>
      <c r="G24" s="103" t="s">
        <v>57</v>
      </c>
      <c r="H24" s="41" t="s">
        <v>106</v>
      </c>
      <c r="I24" s="80">
        <v>3147.37</v>
      </c>
      <c r="J24" s="42" t="s">
        <v>93</v>
      </c>
      <c r="K24" s="78">
        <v>1690.91</v>
      </c>
      <c r="L24" s="9"/>
      <c r="M24" s="10"/>
      <c r="N24" s="10"/>
      <c r="O24" s="10"/>
      <c r="P24" s="10"/>
      <c r="Q24" s="10"/>
      <c r="R24" s="10"/>
    </row>
    <row r="25" spans="1:18" ht="26">
      <c r="A25" s="8" t="s">
        <v>89</v>
      </c>
      <c r="B25" s="3">
        <v>300</v>
      </c>
      <c r="C25" s="3" t="s">
        <v>48</v>
      </c>
      <c r="D25" s="85">
        <v>269488</v>
      </c>
      <c r="E25" s="76">
        <v>604312.04</v>
      </c>
      <c r="F25" s="76">
        <f>E25-D25</f>
        <v>334824.04000000004</v>
      </c>
      <c r="G25" s="3" t="s">
        <v>58</v>
      </c>
      <c r="H25" s="41" t="s">
        <v>94</v>
      </c>
      <c r="I25" s="79">
        <v>3826.39</v>
      </c>
      <c r="J25" s="42" t="s">
        <v>94</v>
      </c>
      <c r="K25" s="78">
        <v>1765.74</v>
      </c>
      <c r="L25" s="9"/>
      <c r="M25" s="10"/>
      <c r="N25" s="10"/>
      <c r="O25" s="10"/>
      <c r="P25" s="10"/>
      <c r="Q25" s="10"/>
      <c r="R25" s="10"/>
    </row>
    <row r="26" spans="1:18">
      <c r="H26" s="101">
        <v>9</v>
      </c>
      <c r="I26" s="79">
        <v>4651.92</v>
      </c>
      <c r="J26" s="42" t="s">
        <v>95</v>
      </c>
      <c r="K26" s="78">
        <v>1843.88</v>
      </c>
      <c r="L26" s="9"/>
      <c r="M26" s="10"/>
      <c r="N26" s="10"/>
      <c r="O26" s="10"/>
      <c r="P26" s="10"/>
      <c r="Q26" s="10"/>
      <c r="R26" s="10"/>
    </row>
    <row r="27" spans="1:18">
      <c r="A27" s="130" t="s">
        <v>80</v>
      </c>
      <c r="B27" s="132"/>
      <c r="C27" s="132"/>
      <c r="E27" s="9"/>
      <c r="F27" s="9"/>
      <c r="G27" s="9"/>
      <c r="H27" s="30"/>
      <c r="I27" s="11"/>
      <c r="J27" s="42" t="s">
        <v>96</v>
      </c>
      <c r="K27" s="78">
        <v>1925.47</v>
      </c>
      <c r="L27" s="9"/>
      <c r="M27" s="10"/>
      <c r="N27" s="10"/>
      <c r="O27" s="10"/>
      <c r="P27" s="10"/>
      <c r="Q27" s="10"/>
      <c r="R27" s="10"/>
    </row>
    <row r="28" spans="1:18">
      <c r="A28" s="32"/>
      <c r="B28" s="32"/>
      <c r="C28" s="10"/>
      <c r="D28" s="10"/>
      <c r="E28" s="121"/>
      <c r="F28" s="121"/>
      <c r="G28" s="81"/>
      <c r="H28" s="128" t="s">
        <v>110</v>
      </c>
      <c r="I28" s="128"/>
      <c r="J28" s="42" t="s">
        <v>97</v>
      </c>
      <c r="K28" s="78">
        <v>2010.68</v>
      </c>
      <c r="L28" s="9"/>
      <c r="M28" s="10"/>
      <c r="N28" s="123"/>
      <c r="O28" s="122"/>
      <c r="P28" s="122"/>
      <c r="Q28" s="10"/>
    </row>
    <row r="29" spans="1:18">
      <c r="A29" s="10"/>
      <c r="B29" s="10"/>
      <c r="C29" s="10"/>
      <c r="D29" s="10"/>
      <c r="E29" s="10"/>
      <c r="F29" s="10"/>
      <c r="G29" s="10"/>
      <c r="H29" s="129"/>
      <c r="I29" s="129"/>
      <c r="J29" s="42" t="s">
        <v>98</v>
      </c>
      <c r="K29" s="78">
        <v>2099.66</v>
      </c>
      <c r="L29" s="9"/>
      <c r="M29" s="10"/>
      <c r="N29" s="10"/>
      <c r="O29" s="10"/>
      <c r="P29" s="10"/>
      <c r="Q29" s="10"/>
    </row>
    <row r="30" spans="1:18">
      <c r="A30" s="10"/>
      <c r="B30" s="10"/>
      <c r="C30" s="10"/>
      <c r="D30" s="10"/>
      <c r="E30" s="10"/>
      <c r="F30" s="10"/>
      <c r="G30" s="10"/>
      <c r="H30" s="10"/>
      <c r="I30" s="10"/>
      <c r="J30" s="42" t="s">
        <v>99</v>
      </c>
      <c r="K30" s="78">
        <v>2192.5700000000002</v>
      </c>
      <c r="L30" s="9"/>
    </row>
    <row r="31" spans="1:18" ht="13" customHeight="1">
      <c r="A31" s="10"/>
      <c r="B31" s="10"/>
      <c r="C31" s="10"/>
      <c r="D31" s="10"/>
      <c r="E31" s="10"/>
      <c r="F31" s="10"/>
      <c r="G31" s="10"/>
      <c r="H31" s="10"/>
      <c r="I31" s="10"/>
      <c r="J31" s="42" t="s">
        <v>100</v>
      </c>
      <c r="K31" s="78">
        <v>2289.6</v>
      </c>
      <c r="L31" s="9"/>
    </row>
    <row r="32" spans="1:18">
      <c r="A32" s="10"/>
      <c r="B32" s="10"/>
      <c r="C32" s="10"/>
      <c r="D32" s="10"/>
      <c r="E32" s="10"/>
      <c r="F32" s="10"/>
      <c r="G32" s="10"/>
      <c r="H32" s="10"/>
      <c r="I32" s="10"/>
      <c r="J32" s="42" t="s">
        <v>101</v>
      </c>
      <c r="K32" s="78">
        <v>2390.92</v>
      </c>
      <c r="L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42" t="s">
        <v>102</v>
      </c>
      <c r="K33" s="78">
        <v>2496.7199999999998</v>
      </c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96">
        <v>25</v>
      </c>
      <c r="K34" s="78">
        <v>2607.21</v>
      </c>
    </row>
    <row r="35" spans="1:13">
      <c r="A35" s="130"/>
      <c r="B35" s="130"/>
      <c r="C35" s="122"/>
      <c r="D35" s="122"/>
      <c r="E35" s="10"/>
      <c r="F35" s="10"/>
      <c r="G35" s="10"/>
      <c r="H35" s="10"/>
      <c r="I35" s="10"/>
      <c r="J35" s="121"/>
      <c r="K35" s="121"/>
      <c r="L35" s="122"/>
      <c r="M35" s="10"/>
    </row>
    <row r="36" spans="1:13">
      <c r="A36" s="10"/>
      <c r="B36" s="39"/>
      <c r="C36" s="39"/>
      <c r="D36" s="39"/>
      <c r="E36" s="39"/>
      <c r="F36" s="39"/>
      <c r="G36" s="82"/>
      <c r="H36" s="131"/>
      <c r="I36" s="131"/>
      <c r="J36" s="121"/>
      <c r="K36" s="121"/>
      <c r="L36" s="38"/>
      <c r="M36" s="10"/>
    </row>
    <row r="37" spans="1:13">
      <c r="A37" s="37"/>
      <c r="B37" s="11"/>
      <c r="C37" s="10"/>
      <c r="D37" s="10"/>
      <c r="E37" s="10"/>
      <c r="F37" s="10"/>
      <c r="G37" s="10"/>
      <c r="H37" s="11"/>
      <c r="I37" s="11"/>
      <c r="J37" s="10"/>
      <c r="K37" s="10"/>
      <c r="L37" s="10"/>
      <c r="M37" s="10"/>
    </row>
    <row r="38" spans="1:13">
      <c r="A38" s="37"/>
      <c r="B38" s="10"/>
      <c r="C38" s="10"/>
      <c r="D38" s="10"/>
      <c r="E38" s="10"/>
      <c r="F38" s="10"/>
      <c r="G38" s="10"/>
      <c r="H38" s="11"/>
      <c r="I38" s="11"/>
      <c r="J38" s="10"/>
      <c r="K38" s="10"/>
      <c r="L38" s="10"/>
      <c r="M38" s="10"/>
    </row>
    <row r="39" spans="1:13">
      <c r="A39" s="37"/>
      <c r="B39" s="10"/>
      <c r="C39" s="10"/>
      <c r="D39" s="10"/>
      <c r="E39" s="10"/>
      <c r="F39" s="10"/>
      <c r="G39" s="10"/>
      <c r="H39" s="11"/>
      <c r="I39" s="11"/>
      <c r="J39" s="10"/>
      <c r="K39" s="10"/>
      <c r="L39" s="10"/>
      <c r="M39" s="10"/>
    </row>
    <row r="40" spans="1:13">
      <c r="A40" s="37"/>
      <c r="B40" s="10"/>
      <c r="C40" s="10"/>
      <c r="D40" s="10"/>
      <c r="E40" s="10"/>
      <c r="F40" s="10"/>
      <c r="G40" s="10"/>
      <c r="H40" s="48"/>
      <c r="I40" s="11"/>
      <c r="J40" s="10"/>
      <c r="K40" s="10"/>
      <c r="L40" s="10"/>
      <c r="M40" s="10"/>
    </row>
  </sheetData>
  <mergeCells count="22">
    <mergeCell ref="A35:D35"/>
    <mergeCell ref="J35:L35"/>
    <mergeCell ref="H36:I36"/>
    <mergeCell ref="J36:K36"/>
    <mergeCell ref="A9:C9"/>
    <mergeCell ref="A27:C27"/>
    <mergeCell ref="A11:E15"/>
    <mergeCell ref="H20:I20"/>
    <mergeCell ref="J20:K20"/>
    <mergeCell ref="E28:F28"/>
    <mergeCell ref="H28:I29"/>
    <mergeCell ref="A1:D1"/>
    <mergeCell ref="J1:O1"/>
    <mergeCell ref="E10:F10"/>
    <mergeCell ref="N28:P28"/>
    <mergeCell ref="J2:K2"/>
    <mergeCell ref="L2:M2"/>
    <mergeCell ref="N2:O2"/>
    <mergeCell ref="H2:I2"/>
    <mergeCell ref="H10:I11"/>
    <mergeCell ref="A19:D19"/>
    <mergeCell ref="J19:L19"/>
  </mergeCells>
  <phoneticPr fontId="10" type="noConversion"/>
  <pageMargins left="0.25" right="0.25" top="0.25" bottom="0.25" header="0.5" footer="0.5"/>
  <pageSetup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4"/>
  <sheetViews>
    <sheetView view="pageLayout" workbookViewId="0">
      <selection activeCell="C16" sqref="C16"/>
    </sheetView>
  </sheetViews>
  <sheetFormatPr baseColWidth="10" defaultRowHeight="13"/>
  <cols>
    <col min="2" max="2" width="9.5703125" customWidth="1"/>
    <col min="3" max="3" width="12.140625" customWidth="1"/>
    <col min="4" max="4" width="10.42578125" customWidth="1"/>
    <col min="5" max="5" width="17.7109375" customWidth="1"/>
    <col min="6" max="6" width="13.28515625" customWidth="1"/>
  </cols>
  <sheetData>
    <row r="1" spans="1:7">
      <c r="A1" s="57" t="s">
        <v>5</v>
      </c>
      <c r="B1" s="1"/>
      <c r="C1" s="1"/>
      <c r="D1" s="1"/>
      <c r="E1" s="1"/>
      <c r="F1" s="1"/>
      <c r="G1" s="1"/>
    </row>
    <row r="2" spans="1:7" ht="28" customHeight="1">
      <c r="A2" s="1"/>
      <c r="B2" s="1"/>
      <c r="C2" s="58" t="s">
        <v>6</v>
      </c>
      <c r="D2" s="58" t="s">
        <v>7</v>
      </c>
      <c r="E2" s="58" t="s">
        <v>31</v>
      </c>
      <c r="F2" s="58" t="s">
        <v>0</v>
      </c>
      <c r="G2" s="58" t="s">
        <v>111</v>
      </c>
    </row>
    <row r="3" spans="1:7" ht="26">
      <c r="A3" s="1"/>
      <c r="B3" s="2" t="s">
        <v>32</v>
      </c>
      <c r="C3" s="15" t="s">
        <v>33</v>
      </c>
      <c r="D3" s="2"/>
      <c r="E3" s="2"/>
      <c r="F3" s="2"/>
      <c r="G3" s="2"/>
    </row>
    <row r="4" spans="1:7" ht="26">
      <c r="A4" t="s">
        <v>34</v>
      </c>
      <c r="B4" s="1"/>
      <c r="C4" s="59"/>
      <c r="D4" s="1"/>
      <c r="E4" s="1"/>
      <c r="F4" s="1"/>
      <c r="G4" s="60" t="s">
        <v>35</v>
      </c>
    </row>
    <row r="5" spans="1:7">
      <c r="A5" t="s">
        <v>36</v>
      </c>
      <c r="B5" s="1">
        <v>1</v>
      </c>
      <c r="C5" s="61">
        <v>29050</v>
      </c>
      <c r="D5" s="1"/>
      <c r="E5" s="1"/>
      <c r="F5" s="1"/>
      <c r="G5" s="60"/>
    </row>
    <row r="6" spans="1:7" ht="26">
      <c r="A6" s="1" t="s">
        <v>112</v>
      </c>
      <c r="B6" s="1">
        <v>2</v>
      </c>
      <c r="C6" s="61">
        <v>30219</v>
      </c>
      <c r="D6" s="1"/>
      <c r="E6" s="1"/>
      <c r="F6" s="1"/>
      <c r="G6" s="60" t="s">
        <v>37</v>
      </c>
    </row>
    <row r="7" spans="1:7">
      <c r="A7" s="1" t="s">
        <v>113</v>
      </c>
      <c r="B7" s="1">
        <v>3</v>
      </c>
      <c r="C7" s="61">
        <v>31032</v>
      </c>
      <c r="D7" s="1"/>
      <c r="E7" s="1"/>
      <c r="F7" s="1"/>
      <c r="G7" s="3"/>
    </row>
    <row r="8" spans="1:7">
      <c r="A8" s="1" t="s">
        <v>114</v>
      </c>
      <c r="B8" s="1">
        <v>4</v>
      </c>
      <c r="C8" s="62">
        <v>32495</v>
      </c>
      <c r="D8" s="1"/>
      <c r="E8" s="1"/>
      <c r="F8" s="63"/>
      <c r="G8" s="3"/>
    </row>
    <row r="9" spans="1:7">
      <c r="A9" s="1" t="s">
        <v>115</v>
      </c>
      <c r="B9" s="1">
        <v>5</v>
      </c>
      <c r="C9" s="62">
        <v>33046</v>
      </c>
      <c r="D9" s="1"/>
      <c r="E9" s="1"/>
      <c r="F9" s="63"/>
      <c r="G9" s="3"/>
    </row>
    <row r="10" spans="1:7">
      <c r="A10" s="1" t="s">
        <v>116</v>
      </c>
      <c r="B10" s="1">
        <v>6</v>
      </c>
      <c r="C10" s="62">
        <v>34708</v>
      </c>
      <c r="D10" s="63"/>
      <c r="E10" s="1"/>
      <c r="F10" s="63"/>
      <c r="G10" s="3"/>
    </row>
    <row r="11" spans="1:7">
      <c r="A11" s="1" t="s">
        <v>117</v>
      </c>
      <c r="B11" s="1">
        <v>7</v>
      </c>
      <c r="C11" s="62">
        <v>35481</v>
      </c>
      <c r="D11" s="63"/>
      <c r="E11" s="1">
        <v>7</v>
      </c>
      <c r="F11" s="63">
        <v>45381</v>
      </c>
      <c r="G11" s="3"/>
    </row>
    <row r="12" spans="1:7">
      <c r="A12" s="1" t="s">
        <v>118</v>
      </c>
      <c r="B12" s="1">
        <v>8</v>
      </c>
      <c r="C12" s="62">
        <v>36501</v>
      </c>
      <c r="D12" s="63"/>
      <c r="E12" s="1">
        <v>8</v>
      </c>
      <c r="F12" s="63">
        <v>46725</v>
      </c>
      <c r="G12" s="3"/>
    </row>
    <row r="13" spans="1:7">
      <c r="A13" s="1" t="s">
        <v>119</v>
      </c>
      <c r="B13" s="1">
        <v>9</v>
      </c>
      <c r="C13" s="62">
        <v>37833</v>
      </c>
      <c r="D13" s="63">
        <v>10440</v>
      </c>
      <c r="E13" s="1">
        <v>9</v>
      </c>
      <c r="F13" s="63">
        <f>SUM(C13:E13)</f>
        <v>48282</v>
      </c>
      <c r="G13" s="3"/>
    </row>
    <row r="14" spans="1:7">
      <c r="A14" s="1" t="s">
        <v>120</v>
      </c>
      <c r="B14" s="1">
        <v>10</v>
      </c>
      <c r="C14" s="61">
        <v>38232</v>
      </c>
      <c r="D14" s="63">
        <v>11979</v>
      </c>
      <c r="E14" s="1">
        <v>10</v>
      </c>
      <c r="F14" s="64">
        <f>SUM(C14:E14)</f>
        <v>50221</v>
      </c>
      <c r="G14" s="3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35" t="s">
        <v>1</v>
      </c>
      <c r="B16" s="136"/>
      <c r="C16" s="65" t="s">
        <v>38</v>
      </c>
      <c r="D16" s="66"/>
      <c r="E16" s="15"/>
      <c r="F16" s="1"/>
      <c r="G16" s="1"/>
    </row>
    <row r="17" spans="1:7" ht="26">
      <c r="A17" s="13" t="s">
        <v>121</v>
      </c>
      <c r="B17" s="1"/>
      <c r="C17" s="1"/>
      <c r="D17" s="1"/>
      <c r="E17" s="1"/>
      <c r="F17" s="1"/>
      <c r="G17" s="1"/>
    </row>
    <row r="18" spans="1:7">
      <c r="A18" s="60" t="s">
        <v>67</v>
      </c>
      <c r="B18" s="3">
        <v>13</v>
      </c>
      <c r="C18" s="1">
        <f xml:space="preserve"> (1053.9*B18) + 28063</f>
        <v>41763.699999999997</v>
      </c>
      <c r="D18" s="1"/>
      <c r="E18" s="1">
        <v>13</v>
      </c>
      <c r="F18" s="1">
        <f xml:space="preserve"> (1607.7*E18) + 33987</f>
        <v>54887.100000000006</v>
      </c>
      <c r="G18" s="1"/>
    </row>
    <row r="19" spans="1:7">
      <c r="A19" s="3" t="s">
        <v>39</v>
      </c>
      <c r="B19" s="3">
        <v>14</v>
      </c>
      <c r="C19" s="1">
        <f t="shared" ref="C19:C21" si="0" xml:space="preserve"> (1053.9*B19) + 28063</f>
        <v>42817.600000000006</v>
      </c>
      <c r="D19" s="1"/>
      <c r="E19" s="1">
        <v>14</v>
      </c>
      <c r="F19" s="1">
        <f t="shared" ref="F19:F21" si="1" xml:space="preserve"> (1607.7*E19) + 33987</f>
        <v>56494.8</v>
      </c>
      <c r="G19" s="1"/>
    </row>
    <row r="20" spans="1:7">
      <c r="A20" s="3" t="s">
        <v>40</v>
      </c>
      <c r="B20" s="3">
        <v>15</v>
      </c>
      <c r="C20" s="1">
        <f t="shared" si="0"/>
        <v>43871.5</v>
      </c>
      <c r="D20" s="1"/>
      <c r="E20" s="1">
        <v>15</v>
      </c>
      <c r="F20" s="1">
        <f t="shared" si="1"/>
        <v>58102.5</v>
      </c>
      <c r="G20" s="1"/>
    </row>
    <row r="21" spans="1:7">
      <c r="A21" s="3" t="s">
        <v>41</v>
      </c>
      <c r="B21" s="3">
        <v>16</v>
      </c>
      <c r="C21" s="1">
        <f t="shared" si="0"/>
        <v>44925.4</v>
      </c>
      <c r="D21" s="1"/>
      <c r="E21" s="1">
        <v>16</v>
      </c>
      <c r="F21" s="1">
        <f t="shared" si="1"/>
        <v>59710.2</v>
      </c>
      <c r="G21" s="1"/>
    </row>
    <row r="22" spans="1:7">
      <c r="A22" s="1"/>
      <c r="B22" s="1"/>
      <c r="C22" s="1">
        <f>SUM(C18:C21)</f>
        <v>173378.2</v>
      </c>
      <c r="D22" s="1"/>
      <c r="E22" s="1"/>
      <c r="F22" s="1">
        <f>SUM(F18:F21)</f>
        <v>229194.60000000003</v>
      </c>
      <c r="G22" s="1"/>
    </row>
    <row r="23" spans="1:7">
      <c r="A23" s="67" t="s">
        <v>42</v>
      </c>
      <c r="B23" s="1"/>
      <c r="C23" s="68">
        <v>173378.2</v>
      </c>
      <c r="D23" s="1"/>
      <c r="E23" s="67" t="s">
        <v>43</v>
      </c>
      <c r="F23" s="69">
        <v>229194.6</v>
      </c>
      <c r="G23" s="1"/>
    </row>
    <row r="24" spans="1:7">
      <c r="A24" s="57"/>
      <c r="B24" s="1"/>
      <c r="C24" s="1"/>
      <c r="D24" s="1"/>
      <c r="E24" s="1"/>
      <c r="F24" s="1"/>
      <c r="G24" s="1"/>
    </row>
    <row r="25" spans="1:7">
      <c r="A25" s="1"/>
      <c r="B25" s="1"/>
      <c r="C25" s="58"/>
      <c r="D25" s="58"/>
      <c r="E25" s="58"/>
      <c r="F25" s="58"/>
      <c r="G25" s="58"/>
    </row>
    <row r="26" spans="1:7">
      <c r="A26" s="1"/>
      <c r="B26" s="2"/>
      <c r="C26" s="15"/>
      <c r="D26" s="2"/>
      <c r="E26" s="2"/>
      <c r="F26" s="2"/>
      <c r="G26" s="2"/>
    </row>
    <row r="27" spans="1:7">
      <c r="B27" s="1"/>
      <c r="C27" s="59"/>
      <c r="D27" s="1"/>
      <c r="E27" s="1"/>
      <c r="F27" s="1"/>
      <c r="G27" s="60"/>
    </row>
    <row r="28" spans="1:7">
      <c r="B28" s="1"/>
      <c r="C28" s="61"/>
      <c r="D28" s="1"/>
      <c r="E28" s="1"/>
      <c r="F28" s="1"/>
      <c r="G28" s="60"/>
    </row>
    <row r="29" spans="1:7">
      <c r="A29" s="1"/>
      <c r="B29" s="1"/>
      <c r="C29" s="61"/>
      <c r="D29" s="1"/>
      <c r="E29" s="1"/>
      <c r="F29" s="1"/>
      <c r="G29" s="60"/>
    </row>
    <row r="30" spans="1:7">
      <c r="A30" s="1"/>
      <c r="B30" s="1"/>
      <c r="C30" s="61"/>
      <c r="D30" s="1"/>
      <c r="E30" s="1"/>
      <c r="F30" s="1"/>
      <c r="G30" s="3"/>
    </row>
    <row r="31" spans="1:7">
      <c r="A31" s="1"/>
      <c r="B31" s="1"/>
      <c r="C31" s="62"/>
      <c r="D31" s="1"/>
      <c r="E31" s="1"/>
      <c r="F31" s="1"/>
      <c r="G31" s="3"/>
    </row>
    <row r="32" spans="1:7">
      <c r="A32" s="1"/>
      <c r="B32" s="1"/>
      <c r="C32" s="62"/>
      <c r="D32" s="1"/>
      <c r="E32" s="1"/>
      <c r="F32" s="1"/>
      <c r="G32" s="3"/>
    </row>
    <row r="33" spans="1:7">
      <c r="A33" s="1"/>
      <c r="B33" s="1"/>
      <c r="C33" s="62"/>
      <c r="D33" s="63"/>
      <c r="E33" s="1"/>
      <c r="F33" s="63"/>
      <c r="G33" s="3"/>
    </row>
    <row r="34" spans="1:7">
      <c r="A34" s="1"/>
      <c r="B34" s="1"/>
      <c r="C34" s="62"/>
      <c r="D34" s="63"/>
      <c r="E34" s="1"/>
      <c r="F34" s="63"/>
      <c r="G34" s="3"/>
    </row>
  </sheetData>
  <sheetCalcPr fullCalcOnLoad="1"/>
  <mergeCells count="1">
    <mergeCell ref="A16:B16"/>
  </mergeCells>
  <phoneticPr fontId="10" type="noConversion"/>
  <pageMargins left="0.75" right="0.75" top="1" bottom="1" header="0.5" footer="0.5"/>
  <pageSetup orientation="landscape" horizontalDpi="4294967292" verticalDpi="4294967292"/>
  <headerFooter>
    <oddHeader xml:space="preserve">&amp;C&amp;"Verdana,Bold"Insert Title 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Tuition College 1 &amp; 2</vt:lpstr>
      <vt:lpstr>Repayment Plans </vt:lpstr>
      <vt:lpstr>DU</vt:lpstr>
    </vt:vector>
  </TitlesOfParts>
  <Company>Virginia 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</dc:creator>
  <cp:lastModifiedBy>Sarah</cp:lastModifiedBy>
  <dcterms:created xsi:type="dcterms:W3CDTF">2012-09-23T20:50:59Z</dcterms:created>
  <dcterms:modified xsi:type="dcterms:W3CDTF">2012-10-05T16:49:17Z</dcterms:modified>
</cp:coreProperties>
</file>